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MD &amp; VCB\Tourism Marketing District\Admin &amp; Finances\"/>
    </mc:Choice>
  </mc:AlternateContent>
  <bookViews>
    <workbookView xWindow="0" yWindow="0" windowWidth="3720" windowHeight="2520"/>
  </bookViews>
  <sheets>
    <sheet name="PL vs Bud" sheetId="1" r:id="rId1"/>
    <sheet name="PL vs PY" sheetId="3" r:id="rId2"/>
    <sheet name="Bal Sheet" sheetId="4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'PL vs Bud'!$A:$F,'PL vs Bud'!$2:$3</definedName>
    <definedName name="QB_COLUMN_59200" localSheetId="0" hidden="1">'PL vs Bud'!$G$3</definedName>
    <definedName name="QB_COLUMN_76210" localSheetId="0" hidden="1">'PL vs Bud'!$I$3</definedName>
    <definedName name="QB_DATA_0" localSheetId="0" hidden="1">'PL vs Bud'!$5:$5,'PL vs Bud'!$6:$6,'PL vs Bud'!$7:$7,'PL vs Bud'!$11:$11,'PL vs Bud'!$12:$12,'PL vs Bud'!$13:$13,'PL vs Bud'!$15:$15,'PL vs Bud'!$16:$16,'PL vs Bud'!$17:$17,'PL vs Bud'!$18:$18,'PL vs Bud'!$19:$19,'PL vs Bud'!$20:$20,'PL vs Bud'!$21:$21,'PL vs Bud'!$22:$22,'PL vs Bud'!$23:$23,'PL vs Bud'!$24:$24</definedName>
    <definedName name="QB_DATA_1" localSheetId="0" hidden="1">'PL vs Bud'!$26:$26,'PL vs Bud'!$27:$27,'PL vs Bud'!$28:$28,'PL vs Bud'!$29:$29,'PL vs Bud'!$31:$31,'PL vs Bud'!$32:$32,'PL vs Bud'!$33:$33,'PL vs Bud'!$34:$34,'PL vs Bud'!$36:$36,'PL vs Bud'!$37:$37</definedName>
    <definedName name="QB_FORMULA_0" localSheetId="0" hidden="1">'PL vs Bud'!$G$8,'PL vs Bud'!$I$8,'PL vs Bud'!$G$9,'PL vs Bud'!$I$9,'PL vs Bud'!$G$30,'PL vs Bud'!$I$30,'PL vs Bud'!$G$35,'PL vs Bud'!$I$35,'PL vs Bud'!$G$38,'PL vs Bud'!$I$38,'PL vs Bud'!$G$39,'PL vs Bud'!$I$39</definedName>
    <definedName name="QB_ROW_16230" localSheetId="0" hidden="1">'PL vs Bud'!$D$37</definedName>
    <definedName name="QB_ROW_18301" localSheetId="0" hidden="1">'PL vs Bud'!$A$39</definedName>
    <definedName name="QB_ROW_20022" localSheetId="0" hidden="1">'PL vs Bud'!$C$4</definedName>
    <definedName name="QB_ROW_20322" localSheetId="0" hidden="1">'PL vs Bud'!$C$8</definedName>
    <definedName name="QB_ROW_21022" localSheetId="0" hidden="1">'PL vs Bud'!$C$10</definedName>
    <definedName name="QB_ROW_21322" localSheetId="0" hidden="1">'PL vs Bud'!$C$38</definedName>
    <definedName name="QB_ROW_29230" localSheetId="0" hidden="1">'PL vs Bud'!$D$5</definedName>
    <definedName name="QB_ROW_32030" localSheetId="0" hidden="1">'PL vs Bud'!$D$14</definedName>
    <definedName name="QB_ROW_32330" localSheetId="0" hidden="1">'PL vs Bud'!$D$35</definedName>
    <definedName name="QB_ROW_33240" localSheetId="0" hidden="1">'PL vs Bud'!$E$16</definedName>
    <definedName name="QB_ROW_37240" localSheetId="0" hidden="1">'PL vs Bud'!$E$23</definedName>
    <definedName name="QB_ROW_39240" localSheetId="0" hidden="1">'PL vs Bud'!$E$24</definedName>
    <definedName name="QB_ROW_40040" localSheetId="0" hidden="1">'PL vs Bud'!$E$25</definedName>
    <definedName name="QB_ROW_40250" localSheetId="0" hidden="1">'PL vs Bud'!$F$29</definedName>
    <definedName name="QB_ROW_40340" localSheetId="0" hidden="1">'PL vs Bud'!$E$30</definedName>
    <definedName name="QB_ROW_42240" localSheetId="0" hidden="1">'PL vs Bud'!$E$33</definedName>
    <definedName name="QB_ROW_43230" localSheetId="0" hidden="1">'PL vs Bud'!$D$36</definedName>
    <definedName name="QB_ROW_46230" localSheetId="0" hidden="1">'PL vs Bud'!$D$7</definedName>
    <definedName name="QB_ROW_47230" localSheetId="0" hidden="1">'PL vs Bud'!$D$6</definedName>
    <definedName name="QB_ROW_48230" localSheetId="0" hidden="1">'PL vs Bud'!$D$13</definedName>
    <definedName name="QB_ROW_49240" localSheetId="0" hidden="1">'PL vs Bud'!$E$15</definedName>
    <definedName name="QB_ROW_52240" localSheetId="0" hidden="1">'PL vs Bud'!$E$32</definedName>
    <definedName name="QB_ROW_53240" localSheetId="0" hidden="1">'PL vs Bud'!$E$31</definedName>
    <definedName name="QB_ROW_54240" localSheetId="0" hidden="1">'PL vs Bud'!$E$22</definedName>
    <definedName name="QB_ROW_55240" localSheetId="0" hidden="1">'PL vs Bud'!$E$21</definedName>
    <definedName name="QB_ROW_56240" localSheetId="0" hidden="1">'PL vs Bud'!$E$20</definedName>
    <definedName name="QB_ROW_58240" localSheetId="0" hidden="1">'PL vs Bud'!$E$19</definedName>
    <definedName name="QB_ROW_59240" localSheetId="0" hidden="1">'PL vs Bud'!$E$18</definedName>
    <definedName name="QB_ROW_64250" localSheetId="0" hidden="1">'PL vs Bud'!$F$26</definedName>
    <definedName name="QB_ROW_65250" localSheetId="0" hidden="1">'PL vs Bud'!$F$27</definedName>
    <definedName name="QB_ROW_66240" localSheetId="0" hidden="1">'PL vs Bud'!$E$34</definedName>
    <definedName name="QB_ROW_67240" localSheetId="0" hidden="1">'PL vs Bud'!$E$17</definedName>
    <definedName name="QB_ROW_72250" localSheetId="0" hidden="1">'PL vs Bud'!$F$28</definedName>
    <definedName name="QB_ROW_7230" localSheetId="0" hidden="1">'PL vs Bud'!$D$11</definedName>
    <definedName name="QB_ROW_86311" localSheetId="0" hidden="1">'PL vs Bud'!$B$9</definedName>
    <definedName name="QB_ROW_9230" localSheetId="0" hidden="1">'PL vs Bud'!$D$12</definedName>
    <definedName name="QBCANSUPPORTUPDATE" localSheetId="0">TRUE</definedName>
    <definedName name="QBCOMPANYFILENAME" localSheetId="0">"Q:\SMV Chamber of Commerce - TMD.qbw"</definedName>
    <definedName name="QBENDDATE" localSheetId="0">20240229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"9c941ca510154d3da747ea6afe37e2e4"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20230701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I33" i="3" s="1"/>
  <c r="I25" i="3"/>
  <c r="G25" i="3"/>
  <c r="G30" i="3" s="1"/>
  <c r="G33" i="3" s="1"/>
  <c r="I8" i="3"/>
  <c r="I9" i="3" s="1"/>
  <c r="G8" i="3"/>
  <c r="G9" i="3" s="1"/>
  <c r="G34" i="3" s="1"/>
  <c r="F27" i="4"/>
  <c r="F19" i="4"/>
  <c r="F20" i="4" s="1"/>
  <c r="F21" i="4" s="1"/>
  <c r="F28" i="4" s="1"/>
  <c r="F11" i="4"/>
  <c r="F8" i="4"/>
  <c r="I39" i="1"/>
  <c r="G39" i="1"/>
  <c r="I38" i="1"/>
  <c r="G38" i="1"/>
  <c r="I35" i="1"/>
  <c r="G35" i="1"/>
  <c r="I30" i="1"/>
  <c r="G30" i="1"/>
  <c r="I9" i="1"/>
  <c r="G9" i="1"/>
  <c r="I8" i="1"/>
  <c r="G8" i="1"/>
  <c r="F12" i="4" l="1"/>
  <c r="F13" i="4" s="1"/>
  <c r="I34" i="3"/>
</calcChain>
</file>

<file path=xl/sharedStrings.xml><?xml version="1.0" encoding="utf-8"?>
<sst xmlns="http://schemas.openxmlformats.org/spreadsheetml/2006/main" count="97" uniqueCount="64">
  <si>
    <t>Jul '23 - Feb 24</t>
  </si>
  <si>
    <t>Budget</t>
  </si>
  <si>
    <t>Income</t>
  </si>
  <si>
    <t>41000 · TMD Assessments</t>
  </si>
  <si>
    <t>41050 · City Admin Fee</t>
  </si>
  <si>
    <t>46000 · Interest Income</t>
  </si>
  <si>
    <t>Total Income</t>
  </si>
  <si>
    <t>Gross Profit</t>
  </si>
  <si>
    <t>Expense</t>
  </si>
  <si>
    <t>60200 · Administration</t>
  </si>
  <si>
    <t>60400 · Bank Service Charges</t>
  </si>
  <si>
    <t>60500 · Contingency Fund Set Aside</t>
  </si>
  <si>
    <t>64000 · Marketing</t>
  </si>
  <si>
    <t>60100 · Account Management</t>
  </si>
  <si>
    <t>64010 · Media Placement</t>
  </si>
  <si>
    <t>64015 · SEO / Media Management</t>
  </si>
  <si>
    <t>64020 · Photo / Video Assets</t>
  </si>
  <si>
    <t>64080 · Creative Development</t>
  </si>
  <si>
    <t>64100 · Social Media / Email / Content</t>
  </si>
  <si>
    <t>64280 · Local Event Grants</t>
  </si>
  <si>
    <t>64300 · Marketing Plan</t>
  </si>
  <si>
    <t>64340 · Memberships &amp; Subscriptions</t>
  </si>
  <si>
    <t>64450 · Public Relations / Influencer</t>
  </si>
  <si>
    <t>64500 · Research &amp; ROI Tracking</t>
  </si>
  <si>
    <t>64510 · Research &amp; ROI - STR Reports</t>
  </si>
  <si>
    <t>64520 · Research &amp; ROI - Projects</t>
  </si>
  <si>
    <t>64530 · Research &amp; ROI - Reporting</t>
  </si>
  <si>
    <t>64500 · Research &amp; ROI Tracking - Other</t>
  </si>
  <si>
    <t>Total 64500 · Research &amp; ROI Tracking</t>
  </si>
  <si>
    <t>64610 · FAMs / Promotions</t>
  </si>
  <si>
    <t>64640 · Social Media</t>
  </si>
  <si>
    <t>64800 · Website Development</t>
  </si>
  <si>
    <t>64900 · Miscellaneous/Contingency</t>
  </si>
  <si>
    <t>Total 64000 · Marketing</t>
  </si>
  <si>
    <t>65000 · Miscellaneous</t>
  </si>
  <si>
    <t>66700 · Professional Fees</t>
  </si>
  <si>
    <t>Total Expense</t>
  </si>
  <si>
    <t>Net Income</t>
  </si>
  <si>
    <t>Feb 29, 24</t>
  </si>
  <si>
    <t>ASSETS</t>
  </si>
  <si>
    <t>Current Assets</t>
  </si>
  <si>
    <t>Checking/Savings</t>
  </si>
  <si>
    <t>10100 · Checking - Heritage Oaks Bank</t>
  </si>
  <si>
    <t>Total Checking/Savings</t>
  </si>
  <si>
    <t>Accounts Receivable</t>
  </si>
  <si>
    <t>11000 ·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</si>
  <si>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</si>
  <si>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</si>
  <si>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</si>
  <si>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</si>
  <si>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</si>
  <si>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</si>
  <si>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</si>
  <si>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</si>
  <si>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</si>
  <si>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Total Current Liabilities</t>
  </si>
  <si>
    <t>Total Liabilities</t>
  </si>
  <si>
    <t>Equity</t>
  </si>
  <si>
    <t>32000 · Retained Earnings</t>
  </si>
  <si>
    <t>32100 · Contingency/Renewal Reserve</t>
  </si>
  <si>
    <t>32200 · Opportunity Reserve</t>
  </si>
  <si>
    <t>Total Equity</t>
  </si>
  <si>
    <t>TOTAL LIABILITIES &amp; EQUITY</t>
  </si>
  <si>
    <t>Jul '22 - Feb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</si>
</sst>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I40"/>
  <sheetViews>
    <sheetView tabSelected="1" view="pageLayout" zoomScaleNormal="100" workbookViewId="0">
      <selection activeCell="F4" sqref="F4"/>
    </sheetView>
  </sheetViews>
  <sheetFormatPr defaultRowHeight="15" x14ac:dyDescent="0.25"/>
  <cols>
    <col min="1" max="5" width="3" style="16" customWidth="1"/>
    <col min="6" max="6" width="32.5703125" style="16" customWidth="1"/>
    <col min="7" max="7" width="12.28515625" style="17" bestFit="1" customWidth="1"/>
    <col min="8" max="8" width="2.28515625" style="17" customWidth="1"/>
    <col min="9" max="9" width="8.7109375" style="17" bestFit="1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3"/>
      <c r="H2" s="2"/>
      <c r="I2" s="3"/>
    </row>
    <row r="3" spans="1:9" s="15" customFormat="1" ht="16.5" thickTop="1" thickBot="1" x14ac:dyDescent="0.3">
      <c r="A3" s="12"/>
      <c r="B3" s="12"/>
      <c r="C3" s="12"/>
      <c r="D3" s="12"/>
      <c r="E3" s="12"/>
      <c r="F3" s="12"/>
      <c r="G3" s="13" t="s">
        <v>0</v>
      </c>
      <c r="H3" s="14"/>
      <c r="I3" s="13" t="s">
        <v>1</v>
      </c>
    </row>
    <row r="4" spans="1:9" ht="15.75" thickTop="1" x14ac:dyDescent="0.25">
      <c r="A4" s="1"/>
      <c r="B4" s="1"/>
      <c r="C4" s="1" t="s">
        <v>2</v>
      </c>
      <c r="D4" s="1"/>
      <c r="E4" s="1"/>
      <c r="F4" s="1"/>
      <c r="G4" s="4"/>
      <c r="H4" s="5"/>
      <c r="I4" s="4"/>
    </row>
    <row r="5" spans="1:9" x14ac:dyDescent="0.25">
      <c r="A5" s="1"/>
      <c r="B5" s="1"/>
      <c r="C5" s="1"/>
      <c r="D5" s="1" t="s">
        <v>3</v>
      </c>
      <c r="E5" s="1"/>
      <c r="F5" s="1"/>
      <c r="G5" s="4">
        <v>627524.42000000004</v>
      </c>
      <c r="H5" s="5"/>
      <c r="I5" s="4">
        <v>639188</v>
      </c>
    </row>
    <row r="6" spans="1:9" x14ac:dyDescent="0.25">
      <c r="A6" s="1"/>
      <c r="B6" s="1"/>
      <c r="C6" s="1"/>
      <c r="D6" s="1" t="s">
        <v>4</v>
      </c>
      <c r="E6" s="1"/>
      <c r="F6" s="1"/>
      <c r="G6" s="4">
        <v>-12518.83</v>
      </c>
      <c r="H6" s="5"/>
      <c r="I6" s="4">
        <v>-12784</v>
      </c>
    </row>
    <row r="7" spans="1:9" ht="15.75" thickBot="1" x14ac:dyDescent="0.3">
      <c r="A7" s="1"/>
      <c r="B7" s="1"/>
      <c r="C7" s="1"/>
      <c r="D7" s="1" t="s">
        <v>5</v>
      </c>
      <c r="E7" s="1"/>
      <c r="F7" s="1"/>
      <c r="G7" s="6">
        <v>24.59</v>
      </c>
      <c r="H7" s="5"/>
      <c r="I7" s="6">
        <v>0</v>
      </c>
    </row>
    <row r="8" spans="1:9" ht="15.75" thickBot="1" x14ac:dyDescent="0.3">
      <c r="A8" s="1"/>
      <c r="B8" s="1"/>
      <c r="C8" s="1" t="s">
        <v>6</v>
      </c>
      <c r="D8" s="1"/>
      <c r="E8" s="1"/>
      <c r="F8" s="1"/>
      <c r="G8" s="7">
        <f>ROUND(SUM(G4:G7),5)</f>
        <v>615030.18000000005</v>
      </c>
      <c r="H8" s="5"/>
      <c r="I8" s="7">
        <f>ROUND(SUM(I4:I7),5)</f>
        <v>626404</v>
      </c>
    </row>
    <row r="9" spans="1:9" x14ac:dyDescent="0.25">
      <c r="A9" s="1"/>
      <c r="B9" s="1" t="s">
        <v>7</v>
      </c>
      <c r="C9" s="1"/>
      <c r="D9" s="1"/>
      <c r="E9" s="1"/>
      <c r="F9" s="1"/>
      <c r="G9" s="4">
        <f>G8</f>
        <v>615030.18000000005</v>
      </c>
      <c r="H9" s="5"/>
      <c r="I9" s="4">
        <f>I8</f>
        <v>626404</v>
      </c>
    </row>
    <row r="10" spans="1:9" x14ac:dyDescent="0.25">
      <c r="A10" s="1"/>
      <c r="B10" s="1"/>
      <c r="C10" s="1" t="s">
        <v>8</v>
      </c>
      <c r="D10" s="1"/>
      <c r="E10" s="1"/>
      <c r="F10" s="1"/>
      <c r="G10" s="4"/>
      <c r="H10" s="5"/>
      <c r="I10" s="4"/>
    </row>
    <row r="11" spans="1:9" x14ac:dyDescent="0.25">
      <c r="A11" s="1"/>
      <c r="B11" s="1"/>
      <c r="C11" s="1"/>
      <c r="D11" s="1" t="s">
        <v>9</v>
      </c>
      <c r="E11" s="1"/>
      <c r="F11" s="1"/>
      <c r="G11" s="4">
        <v>87853.41</v>
      </c>
      <c r="H11" s="5"/>
      <c r="I11" s="4">
        <v>89485</v>
      </c>
    </row>
    <row r="12" spans="1:9" x14ac:dyDescent="0.25">
      <c r="A12" s="1"/>
      <c r="B12" s="1"/>
      <c r="C12" s="1"/>
      <c r="D12" s="1" t="s">
        <v>10</v>
      </c>
      <c r="E12" s="1"/>
      <c r="F12" s="1"/>
      <c r="G12" s="4">
        <v>30</v>
      </c>
      <c r="H12" s="5"/>
      <c r="I12" s="4"/>
    </row>
    <row r="13" spans="1:9" x14ac:dyDescent="0.25">
      <c r="A13" s="1"/>
      <c r="B13" s="1"/>
      <c r="C13" s="1"/>
      <c r="D13" s="1" t="s">
        <v>11</v>
      </c>
      <c r="E13" s="1"/>
      <c r="F13" s="1"/>
      <c r="G13" s="4">
        <v>0</v>
      </c>
      <c r="H13" s="5"/>
      <c r="I13" s="4">
        <v>0</v>
      </c>
    </row>
    <row r="14" spans="1:9" x14ac:dyDescent="0.25">
      <c r="A14" s="1"/>
      <c r="B14" s="1"/>
      <c r="C14" s="1"/>
      <c r="D14" s="1" t="s">
        <v>12</v>
      </c>
      <c r="E14" s="1"/>
      <c r="F14" s="1"/>
      <c r="G14" s="4"/>
      <c r="H14" s="5"/>
      <c r="I14" s="4"/>
    </row>
    <row r="15" spans="1:9" x14ac:dyDescent="0.25">
      <c r="A15" s="1"/>
      <c r="B15" s="1"/>
      <c r="C15" s="1"/>
      <c r="D15" s="1"/>
      <c r="E15" s="1" t="s">
        <v>13</v>
      </c>
      <c r="F15" s="1"/>
      <c r="G15" s="4">
        <v>50657.5</v>
      </c>
      <c r="H15" s="5"/>
      <c r="I15" s="4">
        <v>42666.67</v>
      </c>
    </row>
    <row r="16" spans="1:9" x14ac:dyDescent="0.25">
      <c r="A16" s="1"/>
      <c r="B16" s="1"/>
      <c r="C16" s="1"/>
      <c r="D16" s="1"/>
      <c r="E16" s="1" t="s">
        <v>14</v>
      </c>
      <c r="F16" s="1"/>
      <c r="G16" s="4">
        <v>141715</v>
      </c>
      <c r="H16" s="5"/>
      <c r="I16" s="4">
        <v>146666.67000000001</v>
      </c>
    </row>
    <row r="17" spans="1:9" x14ac:dyDescent="0.25">
      <c r="A17" s="1"/>
      <c r="B17" s="1"/>
      <c r="C17" s="1"/>
      <c r="D17" s="1"/>
      <c r="E17" s="1" t="s">
        <v>15</v>
      </c>
      <c r="F17" s="1"/>
      <c r="G17" s="4">
        <v>40250</v>
      </c>
      <c r="H17" s="5"/>
      <c r="I17" s="4">
        <v>46000</v>
      </c>
    </row>
    <row r="18" spans="1:9" x14ac:dyDescent="0.25">
      <c r="A18" s="1"/>
      <c r="B18" s="1"/>
      <c r="C18" s="1"/>
      <c r="D18" s="1"/>
      <c r="E18" s="1" t="s">
        <v>16</v>
      </c>
      <c r="F18" s="1"/>
      <c r="G18" s="4">
        <v>0</v>
      </c>
      <c r="H18" s="5"/>
      <c r="I18" s="4">
        <v>0</v>
      </c>
    </row>
    <row r="19" spans="1:9" x14ac:dyDescent="0.25">
      <c r="A19" s="1"/>
      <c r="B19" s="1"/>
      <c r="C19" s="1"/>
      <c r="D19" s="1"/>
      <c r="E19" s="1" t="s">
        <v>17</v>
      </c>
      <c r="F19" s="1"/>
      <c r="G19" s="4">
        <v>36656.480000000003</v>
      </c>
      <c r="H19" s="5"/>
      <c r="I19" s="4">
        <v>37333.32</v>
      </c>
    </row>
    <row r="20" spans="1:9" x14ac:dyDescent="0.25">
      <c r="A20" s="1"/>
      <c r="B20" s="1"/>
      <c r="C20" s="1"/>
      <c r="D20" s="1"/>
      <c r="E20" s="1" t="s">
        <v>18</v>
      </c>
      <c r="F20" s="1"/>
      <c r="G20" s="4">
        <v>83845.350000000006</v>
      </c>
      <c r="H20" s="5"/>
      <c r="I20" s="4">
        <v>87933.33</v>
      </c>
    </row>
    <row r="21" spans="1:9" x14ac:dyDescent="0.25">
      <c r="A21" s="1"/>
      <c r="B21" s="1"/>
      <c r="C21" s="1"/>
      <c r="D21" s="1"/>
      <c r="E21" s="1" t="s">
        <v>19</v>
      </c>
      <c r="F21" s="1"/>
      <c r="G21" s="4">
        <v>0</v>
      </c>
      <c r="H21" s="5"/>
      <c r="I21" s="4">
        <v>10000</v>
      </c>
    </row>
    <row r="22" spans="1:9" x14ac:dyDescent="0.25">
      <c r="A22" s="1"/>
      <c r="B22" s="1"/>
      <c r="C22" s="1"/>
      <c r="D22" s="1"/>
      <c r="E22" s="1" t="s">
        <v>20</v>
      </c>
      <c r="F22" s="1"/>
      <c r="G22" s="4">
        <v>0</v>
      </c>
      <c r="H22" s="5"/>
      <c r="I22" s="4">
        <v>0</v>
      </c>
    </row>
    <row r="23" spans="1:9" x14ac:dyDescent="0.25">
      <c r="A23" s="1"/>
      <c r="B23" s="1"/>
      <c r="C23" s="1"/>
      <c r="D23" s="1"/>
      <c r="E23" s="1" t="s">
        <v>21</v>
      </c>
      <c r="F23" s="1"/>
      <c r="G23" s="4">
        <v>10560</v>
      </c>
      <c r="H23" s="5"/>
      <c r="I23" s="4">
        <v>11000</v>
      </c>
    </row>
    <row r="24" spans="1:9" x14ac:dyDescent="0.25">
      <c r="A24" s="1"/>
      <c r="B24" s="1"/>
      <c r="C24" s="1"/>
      <c r="D24" s="1"/>
      <c r="E24" s="1" t="s">
        <v>22</v>
      </c>
      <c r="F24" s="1"/>
      <c r="G24" s="4">
        <v>41952.160000000003</v>
      </c>
      <c r="H24" s="5"/>
      <c r="I24" s="4">
        <v>63000</v>
      </c>
    </row>
    <row r="25" spans="1:9" x14ac:dyDescent="0.25">
      <c r="A25" s="1"/>
      <c r="B25" s="1"/>
      <c r="C25" s="1"/>
      <c r="D25" s="1"/>
      <c r="E25" s="1" t="s">
        <v>23</v>
      </c>
      <c r="F25" s="1"/>
      <c r="G25" s="4"/>
      <c r="H25" s="5"/>
      <c r="I25" s="4"/>
    </row>
    <row r="26" spans="1:9" x14ac:dyDescent="0.25">
      <c r="A26" s="1"/>
      <c r="B26" s="1"/>
      <c r="C26" s="1"/>
      <c r="D26" s="1"/>
      <c r="E26" s="1"/>
      <c r="F26" s="1" t="s">
        <v>24</v>
      </c>
      <c r="G26" s="4">
        <v>5007.96</v>
      </c>
      <c r="H26" s="5"/>
      <c r="I26" s="4">
        <v>5000</v>
      </c>
    </row>
    <row r="27" spans="1:9" x14ac:dyDescent="0.25">
      <c r="A27" s="1"/>
      <c r="B27" s="1"/>
      <c r="C27" s="1"/>
      <c r="D27" s="1"/>
      <c r="E27" s="1"/>
      <c r="F27" s="1" t="s">
        <v>25</v>
      </c>
      <c r="G27" s="4">
        <v>0</v>
      </c>
      <c r="H27" s="5"/>
      <c r="I27" s="4">
        <v>0</v>
      </c>
    </row>
    <row r="28" spans="1:9" x14ac:dyDescent="0.25">
      <c r="A28" s="1"/>
      <c r="B28" s="1"/>
      <c r="C28" s="1"/>
      <c r="D28" s="1"/>
      <c r="E28" s="1"/>
      <c r="F28" s="1" t="s">
        <v>26</v>
      </c>
      <c r="G28" s="4">
        <v>0</v>
      </c>
      <c r="H28" s="5"/>
      <c r="I28" s="4">
        <v>0</v>
      </c>
    </row>
    <row r="29" spans="1:9" ht="15.75" thickBot="1" x14ac:dyDescent="0.3">
      <c r="A29" s="1"/>
      <c r="B29" s="1"/>
      <c r="C29" s="1"/>
      <c r="D29" s="1"/>
      <c r="E29" s="1"/>
      <c r="F29" s="1" t="s">
        <v>27</v>
      </c>
      <c r="G29" s="8">
        <v>0</v>
      </c>
      <c r="H29" s="5"/>
      <c r="I29" s="8">
        <v>0</v>
      </c>
    </row>
    <row r="30" spans="1:9" x14ac:dyDescent="0.25">
      <c r="A30" s="1"/>
      <c r="B30" s="1"/>
      <c r="C30" s="1"/>
      <c r="D30" s="1"/>
      <c r="E30" s="1" t="s">
        <v>28</v>
      </c>
      <c r="F30" s="1"/>
      <c r="G30" s="4">
        <f>ROUND(SUM(G25:G29),5)</f>
        <v>5007.96</v>
      </c>
      <c r="H30" s="5"/>
      <c r="I30" s="4">
        <f>ROUND(SUM(I25:I29),5)</f>
        <v>5000</v>
      </c>
    </row>
    <row r="31" spans="1:9" x14ac:dyDescent="0.25">
      <c r="A31" s="1"/>
      <c r="B31" s="1"/>
      <c r="C31" s="1"/>
      <c r="D31" s="1"/>
      <c r="E31" s="1" t="s">
        <v>29</v>
      </c>
      <c r="F31" s="1"/>
      <c r="G31" s="4">
        <v>17191.310000000001</v>
      </c>
      <c r="H31" s="5"/>
      <c r="I31" s="4">
        <v>13333.33</v>
      </c>
    </row>
    <row r="32" spans="1:9" x14ac:dyDescent="0.25">
      <c r="A32" s="1"/>
      <c r="B32" s="1"/>
      <c r="C32" s="1"/>
      <c r="D32" s="1"/>
      <c r="E32" s="1" t="s">
        <v>30</v>
      </c>
      <c r="F32" s="1"/>
      <c r="G32" s="4">
        <v>0</v>
      </c>
      <c r="H32" s="5"/>
      <c r="I32" s="4">
        <v>4400</v>
      </c>
    </row>
    <row r="33" spans="1:9" x14ac:dyDescent="0.25">
      <c r="A33" s="1"/>
      <c r="B33" s="1"/>
      <c r="C33" s="1"/>
      <c r="D33" s="1"/>
      <c r="E33" s="1" t="s">
        <v>31</v>
      </c>
      <c r="F33" s="1"/>
      <c r="G33" s="4">
        <v>3343.1</v>
      </c>
      <c r="H33" s="5"/>
      <c r="I33" s="4">
        <v>0</v>
      </c>
    </row>
    <row r="34" spans="1:9" ht="15.75" thickBot="1" x14ac:dyDescent="0.3">
      <c r="A34" s="1"/>
      <c r="B34" s="1"/>
      <c r="C34" s="1"/>
      <c r="D34" s="1"/>
      <c r="E34" s="1" t="s">
        <v>32</v>
      </c>
      <c r="F34" s="1"/>
      <c r="G34" s="8">
        <v>8800</v>
      </c>
      <c r="H34" s="5"/>
      <c r="I34" s="8"/>
    </row>
    <row r="35" spans="1:9" x14ac:dyDescent="0.25">
      <c r="A35" s="1"/>
      <c r="B35" s="1"/>
      <c r="C35" s="1"/>
      <c r="D35" s="1" t="s">
        <v>33</v>
      </c>
      <c r="E35" s="1"/>
      <c r="F35" s="1"/>
      <c r="G35" s="4">
        <f>ROUND(SUM(G14:G24)+SUM(G30:G34),5)</f>
        <v>439978.86</v>
      </c>
      <c r="H35" s="5"/>
      <c r="I35" s="4">
        <f>ROUND(SUM(I14:I24)+SUM(I30:I34),5)</f>
        <v>467333.32</v>
      </c>
    </row>
    <row r="36" spans="1:9" x14ac:dyDescent="0.25">
      <c r="A36" s="1"/>
      <c r="B36" s="1"/>
      <c r="C36" s="1"/>
      <c r="D36" s="1" t="s">
        <v>34</v>
      </c>
      <c r="E36" s="1"/>
      <c r="F36" s="1"/>
      <c r="G36" s="4">
        <v>188.73</v>
      </c>
      <c r="H36" s="5"/>
      <c r="I36" s="4">
        <v>0</v>
      </c>
    </row>
    <row r="37" spans="1:9" ht="15.75" thickBot="1" x14ac:dyDescent="0.3">
      <c r="A37" s="1"/>
      <c r="B37" s="1"/>
      <c r="C37" s="1"/>
      <c r="D37" s="1" t="s">
        <v>35</v>
      </c>
      <c r="E37" s="1"/>
      <c r="F37" s="1"/>
      <c r="G37" s="6">
        <v>12900</v>
      </c>
      <c r="H37" s="5"/>
      <c r="I37" s="6"/>
    </row>
    <row r="38" spans="1:9" ht="15.75" thickBot="1" x14ac:dyDescent="0.3">
      <c r="A38" s="1"/>
      <c r="B38" s="1"/>
      <c r="C38" s="1" t="s">
        <v>36</v>
      </c>
      <c r="D38" s="1"/>
      <c r="E38" s="1"/>
      <c r="F38" s="1"/>
      <c r="G38" s="9">
        <f>ROUND(SUM(G10:G13)+SUM(G35:G37),5)</f>
        <v>540951</v>
      </c>
      <c r="H38" s="5"/>
      <c r="I38" s="9">
        <f>ROUND(SUM(I10:I13)+SUM(I35:I37),5)</f>
        <v>556818.31999999995</v>
      </c>
    </row>
    <row r="39" spans="1:9" s="11" customFormat="1" ht="12" thickBot="1" x14ac:dyDescent="0.25">
      <c r="A39" s="1" t="s">
        <v>37</v>
      </c>
      <c r="B39" s="1"/>
      <c r="C39" s="1"/>
      <c r="D39" s="1"/>
      <c r="E39" s="1"/>
      <c r="F39" s="1"/>
      <c r="G39" s="10">
        <f>ROUND(G9-G38,5)</f>
        <v>74079.179999999993</v>
      </c>
      <c r="H39" s="1"/>
      <c r="I39" s="10">
        <f>ROUND(I9-I38,5)</f>
        <v>69585.679999999993</v>
      </c>
    </row>
    <row r="40" spans="1:9" ht="15.75" thickTop="1" x14ac:dyDescent="0.25"/>
  </sheetData>
  <pageMargins left="0.7" right="0.7" top="0.75" bottom="0.75" header="0.1" footer="0.3"/>
  <pageSetup orientation="portrait" r:id="rId1"/>
  <headerFooter>
    <oddHeader>&amp;C&amp;"Arial,Bold"&amp;16SMV Tourism Marketing District&amp;12
&amp;14Profit &amp; Loss (Actual vs Budget)
&amp;10July 2023 through February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76200</xdr:colOff>
                <xdr:row>2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view="pageLayout" zoomScaleNormal="100" workbookViewId="0">
      <selection activeCell="F4" sqref="F4"/>
    </sheetView>
  </sheetViews>
  <sheetFormatPr defaultRowHeight="15" x14ac:dyDescent="0.25"/>
  <cols>
    <col min="1" max="5" width="3" style="16" customWidth="1"/>
    <col min="6" max="6" width="30.5703125" style="16" customWidth="1"/>
    <col min="7" max="7" width="12.28515625" style="17" bestFit="1" customWidth="1"/>
    <col min="8" max="8" width="2.28515625" style="17" customWidth="1"/>
    <col min="9" max="9" width="12.28515625" style="17" bestFit="1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3"/>
      <c r="H2" s="2"/>
      <c r="I2" s="3"/>
    </row>
    <row r="3" spans="1:9" s="15" customFormat="1" ht="16.5" thickTop="1" thickBot="1" x14ac:dyDescent="0.3">
      <c r="A3" s="12"/>
      <c r="B3" s="12"/>
      <c r="C3" s="12"/>
      <c r="D3" s="12"/>
      <c r="E3" s="12"/>
      <c r="F3" s="12"/>
      <c r="G3" s="13" t="s">
        <v>0</v>
      </c>
      <c r="H3" s="14"/>
      <c r="I3" s="13" t="s">
        <v>63</v>
      </c>
    </row>
    <row r="4" spans="1:9" ht="15.75" thickTop="1" x14ac:dyDescent="0.25">
      <c r="A4" s="1"/>
      <c r="B4" s="1"/>
      <c r="C4" s="1" t="s">
        <v>2</v>
      </c>
      <c r="D4" s="1"/>
      <c r="E4" s="1"/>
      <c r="F4" s="1"/>
      <c r="G4" s="4"/>
      <c r="H4" s="5"/>
      <c r="I4" s="4"/>
    </row>
    <row r="5" spans="1:9" x14ac:dyDescent="0.25">
      <c r="A5" s="1"/>
      <c r="B5" s="1"/>
      <c r="C5" s="1"/>
      <c r="D5" s="1" t="s">
        <v>3</v>
      </c>
      <c r="E5" s="1"/>
      <c r="F5" s="1"/>
      <c r="G5" s="4">
        <v>627524.42000000004</v>
      </c>
      <c r="H5" s="5"/>
      <c r="I5" s="4">
        <v>616127.35</v>
      </c>
    </row>
    <row r="6" spans="1:9" x14ac:dyDescent="0.25">
      <c r="A6" s="1"/>
      <c r="B6" s="1"/>
      <c r="C6" s="1"/>
      <c r="D6" s="1" t="s">
        <v>4</v>
      </c>
      <c r="E6" s="1"/>
      <c r="F6" s="1"/>
      <c r="G6" s="4">
        <v>-12518.83</v>
      </c>
      <c r="H6" s="5"/>
      <c r="I6" s="4">
        <v>-12369.24</v>
      </c>
    </row>
    <row r="7" spans="1:9" ht="15.75" thickBot="1" x14ac:dyDescent="0.3">
      <c r="A7" s="1"/>
      <c r="B7" s="1"/>
      <c r="C7" s="1"/>
      <c r="D7" s="1" t="s">
        <v>5</v>
      </c>
      <c r="E7" s="1"/>
      <c r="F7" s="1"/>
      <c r="G7" s="6">
        <v>24.59</v>
      </c>
      <c r="H7" s="5"/>
      <c r="I7" s="6">
        <v>18.760000000000002</v>
      </c>
    </row>
    <row r="8" spans="1:9" ht="15.75" thickBot="1" x14ac:dyDescent="0.3">
      <c r="A8" s="1"/>
      <c r="B8" s="1"/>
      <c r="C8" s="1" t="s">
        <v>6</v>
      </c>
      <c r="D8" s="1"/>
      <c r="E8" s="1"/>
      <c r="F8" s="1"/>
      <c r="G8" s="7">
        <f>ROUND(SUM(G4:G7),5)</f>
        <v>615030.18000000005</v>
      </c>
      <c r="H8" s="5"/>
      <c r="I8" s="7">
        <f>ROUND(SUM(I4:I7),5)</f>
        <v>603776.87</v>
      </c>
    </row>
    <row r="9" spans="1:9" x14ac:dyDescent="0.25">
      <c r="A9" s="1"/>
      <c r="B9" s="1" t="s">
        <v>7</v>
      </c>
      <c r="C9" s="1"/>
      <c r="D9" s="1"/>
      <c r="E9" s="1"/>
      <c r="F9" s="1"/>
      <c r="G9" s="4">
        <f>G8</f>
        <v>615030.18000000005</v>
      </c>
      <c r="H9" s="5"/>
      <c r="I9" s="4">
        <f>I8</f>
        <v>603776.87</v>
      </c>
    </row>
    <row r="10" spans="1:9" x14ac:dyDescent="0.25">
      <c r="A10" s="1"/>
      <c r="B10" s="1"/>
      <c r="C10" s="1" t="s">
        <v>8</v>
      </c>
      <c r="D10" s="1"/>
      <c r="E10" s="1"/>
      <c r="F10" s="1"/>
      <c r="G10" s="4"/>
      <c r="H10" s="5"/>
      <c r="I10" s="4"/>
    </row>
    <row r="11" spans="1:9" x14ac:dyDescent="0.25">
      <c r="A11" s="1"/>
      <c r="B11" s="1"/>
      <c r="C11" s="1"/>
      <c r="D11" s="1" t="s">
        <v>9</v>
      </c>
      <c r="E11" s="1"/>
      <c r="F11" s="1"/>
      <c r="G11" s="4">
        <v>87853.41</v>
      </c>
      <c r="H11" s="5"/>
      <c r="I11" s="4">
        <v>86257.83</v>
      </c>
    </row>
    <row r="12" spans="1:9" x14ac:dyDescent="0.25">
      <c r="A12" s="1"/>
      <c r="B12" s="1"/>
      <c r="C12" s="1"/>
      <c r="D12" s="1" t="s">
        <v>10</v>
      </c>
      <c r="E12" s="1"/>
      <c r="F12" s="1"/>
      <c r="G12" s="4">
        <v>30</v>
      </c>
      <c r="H12" s="5"/>
      <c r="I12" s="4">
        <v>0</v>
      </c>
    </row>
    <row r="13" spans="1:9" x14ac:dyDescent="0.25">
      <c r="A13" s="1"/>
      <c r="B13" s="1"/>
      <c r="C13" s="1"/>
      <c r="D13" s="1" t="s">
        <v>12</v>
      </c>
      <c r="E13" s="1"/>
      <c r="F13" s="1"/>
      <c r="G13" s="4"/>
      <c r="H13" s="5"/>
      <c r="I13" s="4"/>
    </row>
    <row r="14" spans="1:9" x14ac:dyDescent="0.25">
      <c r="A14" s="1"/>
      <c r="B14" s="1"/>
      <c r="C14" s="1"/>
      <c r="D14" s="1"/>
      <c r="E14" s="1" t="s">
        <v>13</v>
      </c>
      <c r="F14" s="1"/>
      <c r="G14" s="4">
        <v>50657.5</v>
      </c>
      <c r="H14" s="5"/>
      <c r="I14" s="4">
        <v>36800</v>
      </c>
    </row>
    <row r="15" spans="1:9" x14ac:dyDescent="0.25">
      <c r="A15" s="1"/>
      <c r="B15" s="1"/>
      <c r="C15" s="1"/>
      <c r="D15" s="1"/>
      <c r="E15" s="1" t="s">
        <v>14</v>
      </c>
      <c r="F15" s="1"/>
      <c r="G15" s="4">
        <v>141715</v>
      </c>
      <c r="H15" s="5"/>
      <c r="I15" s="4">
        <v>122037.54</v>
      </c>
    </row>
    <row r="16" spans="1:9" x14ac:dyDescent="0.25">
      <c r="A16" s="1"/>
      <c r="B16" s="1"/>
      <c r="C16" s="1"/>
      <c r="D16" s="1"/>
      <c r="E16" s="1" t="s">
        <v>15</v>
      </c>
      <c r="F16" s="1"/>
      <c r="G16" s="4">
        <v>40250</v>
      </c>
      <c r="H16" s="5"/>
      <c r="I16" s="4">
        <v>32000</v>
      </c>
    </row>
    <row r="17" spans="1:9" x14ac:dyDescent="0.25">
      <c r="A17" s="1"/>
      <c r="B17" s="1"/>
      <c r="C17" s="1"/>
      <c r="D17" s="1"/>
      <c r="E17" s="1" t="s">
        <v>16</v>
      </c>
      <c r="F17" s="1"/>
      <c r="G17" s="4">
        <v>0</v>
      </c>
      <c r="H17" s="5"/>
      <c r="I17" s="4">
        <v>21700</v>
      </c>
    </row>
    <row r="18" spans="1:9" x14ac:dyDescent="0.25">
      <c r="A18" s="1"/>
      <c r="B18" s="1"/>
      <c r="C18" s="1"/>
      <c r="D18" s="1"/>
      <c r="E18" s="1" t="s">
        <v>17</v>
      </c>
      <c r="F18" s="1"/>
      <c r="G18" s="4">
        <v>36656.480000000003</v>
      </c>
      <c r="H18" s="5"/>
      <c r="I18" s="4">
        <v>30940.9</v>
      </c>
    </row>
    <row r="19" spans="1:9" x14ac:dyDescent="0.25">
      <c r="A19" s="1"/>
      <c r="B19" s="1"/>
      <c r="C19" s="1"/>
      <c r="D19" s="1"/>
      <c r="E19" s="1" t="s">
        <v>18</v>
      </c>
      <c r="F19" s="1"/>
      <c r="G19" s="4">
        <v>83845.350000000006</v>
      </c>
      <c r="H19" s="5"/>
      <c r="I19" s="4">
        <v>91519</v>
      </c>
    </row>
    <row r="20" spans="1:9" x14ac:dyDescent="0.25">
      <c r="A20" s="1"/>
      <c r="B20" s="1"/>
      <c r="C20" s="1"/>
      <c r="D20" s="1"/>
      <c r="E20" s="1" t="s">
        <v>19</v>
      </c>
      <c r="F20" s="1"/>
      <c r="G20" s="4">
        <v>0</v>
      </c>
      <c r="H20" s="5"/>
      <c r="I20" s="4">
        <v>10000</v>
      </c>
    </row>
    <row r="21" spans="1:9" x14ac:dyDescent="0.25">
      <c r="A21" s="1"/>
      <c r="B21" s="1"/>
      <c r="C21" s="1"/>
      <c r="D21" s="1"/>
      <c r="E21" s="1" t="s">
        <v>21</v>
      </c>
      <c r="F21" s="1"/>
      <c r="G21" s="4">
        <v>10560</v>
      </c>
      <c r="H21" s="5"/>
      <c r="I21" s="4">
        <v>10560</v>
      </c>
    </row>
    <row r="22" spans="1:9" x14ac:dyDescent="0.25">
      <c r="A22" s="1"/>
      <c r="B22" s="1"/>
      <c r="C22" s="1"/>
      <c r="D22" s="1"/>
      <c r="E22" s="1" t="s">
        <v>22</v>
      </c>
      <c r="F22" s="1"/>
      <c r="G22" s="4">
        <v>41952.160000000003</v>
      </c>
      <c r="H22" s="5"/>
      <c r="I22" s="4">
        <v>50876.51</v>
      </c>
    </row>
    <row r="23" spans="1:9" x14ac:dyDescent="0.25">
      <c r="A23" s="1"/>
      <c r="B23" s="1"/>
      <c r="C23" s="1"/>
      <c r="D23" s="1"/>
      <c r="E23" s="1" t="s">
        <v>23</v>
      </c>
      <c r="F23" s="1"/>
      <c r="G23" s="4"/>
      <c r="H23" s="5"/>
      <c r="I23" s="4"/>
    </row>
    <row r="24" spans="1:9" ht="15.75" thickBot="1" x14ac:dyDescent="0.3">
      <c r="A24" s="1"/>
      <c r="B24" s="1"/>
      <c r="C24" s="1"/>
      <c r="D24" s="1"/>
      <c r="E24" s="1"/>
      <c r="F24" s="1" t="s">
        <v>24</v>
      </c>
      <c r="G24" s="8">
        <v>5007.96</v>
      </c>
      <c r="H24" s="5"/>
      <c r="I24" s="8">
        <v>4471.2</v>
      </c>
    </row>
    <row r="25" spans="1:9" x14ac:dyDescent="0.25">
      <c r="A25" s="1"/>
      <c r="B25" s="1"/>
      <c r="C25" s="1"/>
      <c r="D25" s="1"/>
      <c r="E25" s="1" t="s">
        <v>28</v>
      </c>
      <c r="F25" s="1"/>
      <c r="G25" s="4">
        <f>ROUND(SUM(G23:G24),5)</f>
        <v>5007.96</v>
      </c>
      <c r="H25" s="5"/>
      <c r="I25" s="4">
        <f>ROUND(SUM(I23:I24),5)</f>
        <v>4471.2</v>
      </c>
    </row>
    <row r="26" spans="1:9" x14ac:dyDescent="0.25">
      <c r="A26" s="1"/>
      <c r="B26" s="1"/>
      <c r="C26" s="1"/>
      <c r="D26" s="1"/>
      <c r="E26" s="1" t="s">
        <v>29</v>
      </c>
      <c r="F26" s="1"/>
      <c r="G26" s="4">
        <v>17191.310000000001</v>
      </c>
      <c r="H26" s="5"/>
      <c r="I26" s="4">
        <v>3453.81</v>
      </c>
    </row>
    <row r="27" spans="1:9" x14ac:dyDescent="0.25">
      <c r="A27" s="1"/>
      <c r="B27" s="1"/>
      <c r="C27" s="1"/>
      <c r="D27" s="1"/>
      <c r="E27" s="1" t="s">
        <v>30</v>
      </c>
      <c r="F27" s="1"/>
      <c r="G27" s="4">
        <v>0</v>
      </c>
      <c r="H27" s="5"/>
      <c r="I27" s="4">
        <v>487.5</v>
      </c>
    </row>
    <row r="28" spans="1:9" x14ac:dyDescent="0.25">
      <c r="A28" s="1"/>
      <c r="B28" s="1"/>
      <c r="C28" s="1"/>
      <c r="D28" s="1"/>
      <c r="E28" s="1" t="s">
        <v>31</v>
      </c>
      <c r="F28" s="1"/>
      <c r="G28" s="4">
        <v>3343.1</v>
      </c>
      <c r="H28" s="5"/>
      <c r="I28" s="4">
        <v>0</v>
      </c>
    </row>
    <row r="29" spans="1:9" ht="15.75" thickBot="1" x14ac:dyDescent="0.3">
      <c r="A29" s="1"/>
      <c r="B29" s="1"/>
      <c r="C29" s="1"/>
      <c r="D29" s="1"/>
      <c r="E29" s="1" t="s">
        <v>32</v>
      </c>
      <c r="F29" s="1"/>
      <c r="G29" s="8">
        <v>8800</v>
      </c>
      <c r="H29" s="5"/>
      <c r="I29" s="8">
        <v>6474.27</v>
      </c>
    </row>
    <row r="30" spans="1:9" x14ac:dyDescent="0.25">
      <c r="A30" s="1"/>
      <c r="B30" s="1"/>
      <c r="C30" s="1"/>
      <c r="D30" s="1" t="s">
        <v>33</v>
      </c>
      <c r="E30" s="1"/>
      <c r="F30" s="1"/>
      <c r="G30" s="4">
        <f>ROUND(SUM(G13:G22)+SUM(G25:G29),5)</f>
        <v>439978.86</v>
      </c>
      <c r="H30" s="5"/>
      <c r="I30" s="4">
        <f>ROUND(SUM(I13:I22)+SUM(I25:I29),5)</f>
        <v>421320.73</v>
      </c>
    </row>
    <row r="31" spans="1:9" x14ac:dyDescent="0.25">
      <c r="A31" s="1"/>
      <c r="B31" s="1"/>
      <c r="C31" s="1"/>
      <c r="D31" s="1" t="s">
        <v>34</v>
      </c>
      <c r="E31" s="1"/>
      <c r="F31" s="1"/>
      <c r="G31" s="4">
        <v>188.73</v>
      </c>
      <c r="H31" s="5"/>
      <c r="I31" s="4">
        <v>1258.3599999999999</v>
      </c>
    </row>
    <row r="32" spans="1:9" ht="15.75" thickBot="1" x14ac:dyDescent="0.3">
      <c r="A32" s="1"/>
      <c r="B32" s="1"/>
      <c r="C32" s="1"/>
      <c r="D32" s="1" t="s">
        <v>35</v>
      </c>
      <c r="E32" s="1"/>
      <c r="F32" s="1"/>
      <c r="G32" s="6">
        <v>12900</v>
      </c>
      <c r="H32" s="5"/>
      <c r="I32" s="6">
        <v>0</v>
      </c>
    </row>
    <row r="33" spans="1:9" ht="15.75" thickBot="1" x14ac:dyDescent="0.3">
      <c r="A33" s="1"/>
      <c r="B33" s="1"/>
      <c r="C33" s="1" t="s">
        <v>36</v>
      </c>
      <c r="D33" s="1"/>
      <c r="E33" s="1"/>
      <c r="F33" s="1"/>
      <c r="G33" s="9">
        <f>ROUND(SUM(G10:G12)+SUM(G30:G32),5)</f>
        <v>540951</v>
      </c>
      <c r="H33" s="5"/>
      <c r="I33" s="9">
        <f>ROUND(SUM(I10:I12)+SUM(I30:I32),5)</f>
        <v>508836.92</v>
      </c>
    </row>
    <row r="34" spans="1:9" s="11" customFormat="1" ht="12" thickBot="1" x14ac:dyDescent="0.25">
      <c r="A34" s="1" t="s">
        <v>37</v>
      </c>
      <c r="B34" s="1"/>
      <c r="C34" s="1"/>
      <c r="D34" s="1"/>
      <c r="E34" s="1"/>
      <c r="F34" s="1"/>
      <c r="G34" s="10">
        <f>ROUND(G9-G33,5)</f>
        <v>74079.179999999993</v>
      </c>
      <c r="H34" s="1"/>
      <c r="I34" s="10">
        <f>ROUND(I9-I33,5)</f>
        <v>94939.95</v>
      </c>
    </row>
    <row r="35" spans="1:9" ht="15.75" thickTop="1" x14ac:dyDescent="0.25"/>
  </sheetData>
  <pageMargins left="0.7" right="0.7" top="0.75" bottom="0.75" header="0.3" footer="0.3"/>
  <pageSetup orientation="portrait" r:id="rId1"/>
  <headerFooter>
    <oddHeader>&amp;C&amp;"-,Bold"&amp;16SMV Tourism Marketing District&amp;"-,Regular"&amp;11
&amp;"-,Bold"&amp;14Profit &amp; Loss (YTD vs Prior Year)&amp;"-,Regular"&amp;11
&amp;10July 2023 through February 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view="pageLayout" zoomScaleNormal="100" workbookViewId="0">
      <selection activeCell="B5" sqref="B5"/>
    </sheetView>
  </sheetViews>
  <sheetFormatPr defaultRowHeight="15" x14ac:dyDescent="0.25"/>
  <cols>
    <col min="1" max="4" width="3" style="16" customWidth="1"/>
    <col min="5" max="5" width="29.28515625" style="16" customWidth="1"/>
    <col min="6" max="6" width="8.7109375" style="17" bestFit="1" customWidth="1"/>
  </cols>
  <sheetData>
    <row r="3" spans="1:6" s="15" customFormat="1" ht="15.75" thickBot="1" x14ac:dyDescent="0.3">
      <c r="A3" s="12"/>
      <c r="B3" s="12"/>
      <c r="C3" s="12"/>
      <c r="D3" s="12"/>
      <c r="E3" s="12"/>
      <c r="F3" s="18" t="s">
        <v>38</v>
      </c>
    </row>
    <row r="4" spans="1:6" ht="15.75" thickTop="1" x14ac:dyDescent="0.25">
      <c r="A4" s="1" t="s">
        <v>39</v>
      </c>
      <c r="B4" s="1"/>
      <c r="C4" s="1"/>
      <c r="D4" s="1"/>
      <c r="E4" s="1"/>
      <c r="F4" s="4"/>
    </row>
    <row r="5" spans="1:6" x14ac:dyDescent="0.25">
      <c r="A5" s="1"/>
      <c r="B5" s="1" t="s">
        <v>40</v>
      </c>
      <c r="C5" s="1"/>
      <c r="D5" s="1"/>
      <c r="E5" s="1"/>
      <c r="F5" s="4"/>
    </row>
    <row r="6" spans="1:6" x14ac:dyDescent="0.25">
      <c r="A6" s="1"/>
      <c r="B6" s="1"/>
      <c r="C6" s="1" t="s">
        <v>41</v>
      </c>
      <c r="D6" s="1"/>
      <c r="E6" s="1"/>
      <c r="F6" s="4"/>
    </row>
    <row r="7" spans="1:6" ht="15.75" thickBot="1" x14ac:dyDescent="0.3">
      <c r="A7" s="1"/>
      <c r="B7" s="1"/>
      <c r="C7" s="1"/>
      <c r="D7" s="1" t="s">
        <v>42</v>
      </c>
      <c r="E7" s="1"/>
      <c r="F7" s="8">
        <v>376232.42</v>
      </c>
    </row>
    <row r="8" spans="1:6" x14ac:dyDescent="0.25">
      <c r="A8" s="1"/>
      <c r="B8" s="1"/>
      <c r="C8" s="1" t="s">
        <v>43</v>
      </c>
      <c r="D8" s="1"/>
      <c r="E8" s="1"/>
      <c r="F8" s="4">
        <f>ROUND(SUM(F6:F7),5)</f>
        <v>376232.42</v>
      </c>
    </row>
    <row r="9" spans="1:6" x14ac:dyDescent="0.25">
      <c r="A9" s="1"/>
      <c r="B9" s="1"/>
      <c r="C9" s="1" t="s">
        <v>44</v>
      </c>
      <c r="D9" s="1"/>
      <c r="E9" s="1"/>
      <c r="F9" s="4"/>
    </row>
    <row r="10" spans="1:6" ht="15.75" thickBot="1" x14ac:dyDescent="0.3">
      <c r="A10" s="1"/>
      <c r="B10" s="1"/>
      <c r="C10" s="1"/>
      <c r="D10" s="1" t="s">
        <v>45</v>
      </c>
      <c r="E10" s="1"/>
      <c r="F10" s="6">
        <v>150</v>
      </c>
    </row>
    <row r="11" spans="1:6" ht="15.75" thickBot="1" x14ac:dyDescent="0.3">
      <c r="A11" s="1"/>
      <c r="B11" s="1"/>
      <c r="C11" s="1" t="s">
        <v>46</v>
      </c>
      <c r="D11" s="1"/>
      <c r="E11" s="1"/>
      <c r="F11" s="9">
        <f>ROUND(SUM(F9:F10),5)</f>
        <v>150</v>
      </c>
    </row>
    <row r="12" spans="1:6" ht="15.75" thickBot="1" x14ac:dyDescent="0.3">
      <c r="A12" s="1"/>
      <c r="B12" s="1" t="s">
        <v>47</v>
      </c>
      <c r="C12" s="1"/>
      <c r="D12" s="1"/>
      <c r="E12" s="1"/>
      <c r="F12" s="9">
        <f>ROUND(F5+F8+F11,5)</f>
        <v>376382.42</v>
      </c>
    </row>
    <row r="13" spans="1:6" s="11" customFormat="1" ht="12" thickBot="1" x14ac:dyDescent="0.25">
      <c r="A13" s="1" t="s">
        <v>48</v>
      </c>
      <c r="B13" s="1"/>
      <c r="C13" s="1"/>
      <c r="D13" s="1"/>
      <c r="E13" s="1"/>
      <c r="F13" s="10">
        <f>ROUND(F4+F12,5)</f>
        <v>376382.42</v>
      </c>
    </row>
    <row r="14" spans="1:6" ht="15.75" thickTop="1" x14ac:dyDescent="0.25">
      <c r="A14" s="1" t="s">
        <v>49</v>
      </c>
      <c r="B14" s="1"/>
      <c r="C14" s="1"/>
      <c r="D14" s="1"/>
      <c r="E14" s="1"/>
      <c r="F14" s="4"/>
    </row>
    <row r="15" spans="1:6" x14ac:dyDescent="0.25">
      <c r="A15" s="1"/>
      <c r="B15" s="1" t="s">
        <v>50</v>
      </c>
      <c r="C15" s="1"/>
      <c r="D15" s="1"/>
      <c r="E15" s="1"/>
      <c r="F15" s="4"/>
    </row>
    <row r="16" spans="1:6" x14ac:dyDescent="0.25">
      <c r="A16" s="1"/>
      <c r="B16" s="1"/>
      <c r="C16" s="1" t="s">
        <v>51</v>
      </c>
      <c r="D16" s="1"/>
      <c r="E16" s="1"/>
      <c r="F16" s="4"/>
    </row>
    <row r="17" spans="1:6" x14ac:dyDescent="0.25">
      <c r="A17" s="1"/>
      <c r="B17" s="1"/>
      <c r="C17" s="1"/>
      <c r="D17" s="1" t="s">
        <v>52</v>
      </c>
      <c r="E17" s="1"/>
      <c r="F17" s="4"/>
    </row>
    <row r="18" spans="1:6" ht="15.75" thickBot="1" x14ac:dyDescent="0.3">
      <c r="A18" s="1"/>
      <c r="B18" s="1"/>
      <c r="C18" s="1"/>
      <c r="D18" s="1"/>
      <c r="E18" s="1" t="s">
        <v>53</v>
      </c>
      <c r="F18" s="6">
        <v>-44.47</v>
      </c>
    </row>
    <row r="19" spans="1:6" ht="15.75" thickBot="1" x14ac:dyDescent="0.3">
      <c r="A19" s="1"/>
      <c r="B19" s="1"/>
      <c r="C19" s="1"/>
      <c r="D19" s="1" t="s">
        <v>54</v>
      </c>
      <c r="E19" s="1"/>
      <c r="F19" s="9">
        <f>ROUND(SUM(F17:F18),5)</f>
        <v>-44.47</v>
      </c>
    </row>
    <row r="20" spans="1:6" ht="15.75" thickBot="1" x14ac:dyDescent="0.3">
      <c r="A20" s="1"/>
      <c r="B20" s="1"/>
      <c r="C20" s="1" t="s">
        <v>55</v>
      </c>
      <c r="D20" s="1"/>
      <c r="E20" s="1"/>
      <c r="F20" s="7">
        <f>ROUND(F16+F19,5)</f>
        <v>-44.47</v>
      </c>
    </row>
    <row r="21" spans="1:6" x14ac:dyDescent="0.25">
      <c r="A21" s="1"/>
      <c r="B21" s="1" t="s">
        <v>56</v>
      </c>
      <c r="C21" s="1"/>
      <c r="D21" s="1"/>
      <c r="E21" s="1"/>
      <c r="F21" s="4">
        <f>ROUND(F15+F20,5)</f>
        <v>-44.47</v>
      </c>
    </row>
    <row r="22" spans="1:6" x14ac:dyDescent="0.25">
      <c r="A22" s="1"/>
      <c r="B22" s="1" t="s">
        <v>57</v>
      </c>
      <c r="C22" s="1"/>
      <c r="D22" s="1"/>
      <c r="E22" s="1"/>
      <c r="F22" s="4"/>
    </row>
    <row r="23" spans="1:6" x14ac:dyDescent="0.25">
      <c r="A23" s="1"/>
      <c r="B23" s="1"/>
      <c r="C23" s="1" t="s">
        <v>58</v>
      </c>
      <c r="D23" s="1"/>
      <c r="E23" s="1"/>
      <c r="F23" s="4">
        <v>115354.93</v>
      </c>
    </row>
    <row r="24" spans="1:6" x14ac:dyDescent="0.25">
      <c r="A24" s="1"/>
      <c r="B24" s="1"/>
      <c r="C24" s="1" t="s">
        <v>59</v>
      </c>
      <c r="D24" s="1"/>
      <c r="E24" s="1"/>
      <c r="F24" s="4">
        <v>60000</v>
      </c>
    </row>
    <row r="25" spans="1:6" x14ac:dyDescent="0.25">
      <c r="A25" s="1"/>
      <c r="B25" s="1"/>
      <c r="C25" s="1" t="s">
        <v>60</v>
      </c>
      <c r="D25" s="1"/>
      <c r="E25" s="1"/>
      <c r="F25" s="4">
        <v>126992.78</v>
      </c>
    </row>
    <row r="26" spans="1:6" ht="15.75" thickBot="1" x14ac:dyDescent="0.3">
      <c r="A26" s="1"/>
      <c r="B26" s="1"/>
      <c r="C26" s="1" t="s">
        <v>37</v>
      </c>
      <c r="D26" s="1"/>
      <c r="E26" s="1"/>
      <c r="F26" s="6">
        <v>74079.179999999993</v>
      </c>
    </row>
    <row r="27" spans="1:6" ht="15.75" thickBot="1" x14ac:dyDescent="0.3">
      <c r="A27" s="1"/>
      <c r="B27" s="1" t="s">
        <v>61</v>
      </c>
      <c r="C27" s="1"/>
      <c r="D27" s="1"/>
      <c r="E27" s="1"/>
      <c r="F27" s="9">
        <f>ROUND(SUM(F22:F26),5)</f>
        <v>376426.89</v>
      </c>
    </row>
    <row r="28" spans="1:6" s="11" customFormat="1" ht="12" thickBot="1" x14ac:dyDescent="0.25">
      <c r="A28" s="1" t="s">
        <v>62</v>
      </c>
      <c r="B28" s="1"/>
      <c r="C28" s="1"/>
      <c r="D28" s="1"/>
      <c r="E28" s="1"/>
      <c r="F28" s="10">
        <f>ROUND(F14+F21+F27,5)</f>
        <v>376382.42</v>
      </c>
    </row>
    <row r="29" spans="1:6" ht="15.75" thickTop="1" x14ac:dyDescent="0.25"/>
  </sheetData>
  <pageMargins left="0.7" right="0.7" top="0.75" bottom="0.75" header="0.3" footer="0.3"/>
  <pageSetup orientation="portrait" r:id="rId1"/>
  <headerFooter>
    <oddHeader>&amp;C&amp;"-,Bold"&amp;16SMV Tourism Marketing District&amp;"-,Regular"&amp;11
&amp;"-,Bold"&amp;14Balance Sheet&amp;"-,Regular"&amp;11
As of February 29,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 vs Bud</vt:lpstr>
      <vt:lpstr>PL vs PY</vt:lpstr>
      <vt:lpstr>Bal Sheet</vt:lpstr>
      <vt:lpstr>'PL vs Bud'!Print_Titles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Morris</dc:creator>
  <cp:lastModifiedBy>Glenn Morris</cp:lastModifiedBy>
  <cp:lastPrinted>2024-03-18T18:49:47Z</cp:lastPrinted>
  <dcterms:created xsi:type="dcterms:W3CDTF">2024-03-18T18:39:22Z</dcterms:created>
  <dcterms:modified xsi:type="dcterms:W3CDTF">2024-03-18T18:53:49Z</dcterms:modified>
</cp:coreProperties>
</file>