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MD &amp; VCB\Tourism Marketing District\Admin &amp; Finances\"/>
    </mc:Choice>
  </mc:AlternateContent>
  <bookViews>
    <workbookView xWindow="0" yWindow="0" windowWidth="28800" windowHeight="12300"/>
  </bookViews>
  <sheets>
    <sheet name="Balance Sheet" sheetId="1" r:id="rId1"/>
    <sheet name="P&amp;L vs Budget" sheetId="3" r:id="rId2"/>
    <sheet name="P&amp;L Prior Year" sheetId="2" r:id="rId3"/>
  </sheets>
  <definedNames>
    <definedName name="_xlnm.Print_Titles" localSheetId="0">'Balance Sheet'!$A:$E,'Balance Sheet'!$3:$3</definedName>
    <definedName name="QB_COLUMN_29" localSheetId="0" hidden="1">'Balance Sheet'!$F$3</definedName>
    <definedName name="QB_DATA_0" localSheetId="0" hidden="1">'Balance Sheet'!$7:$7,'Balance Sheet'!$10:$10,'Balance Sheet'!$18:$18,'Balance Sheet'!$23:$23,'Balance Sheet'!$24:$24,'Balance Sheet'!$25:$25,'Balance Sheet'!$26:$26</definedName>
    <definedName name="QB_FORMULA_0" localSheetId="0" hidden="1">'Balance Sheet'!$F$8,'Balance Sheet'!$F$11,'Balance Sheet'!$F$12,'Balance Sheet'!$F$13,'Balance Sheet'!$F$19,'Balance Sheet'!$F$20,'Balance Sheet'!$F$21,'Balance Sheet'!$F$27,'Balance Sheet'!$F$28</definedName>
    <definedName name="QB_ROW_1" localSheetId="0" hidden="1">'Balance Sheet'!$A$4</definedName>
    <definedName name="QB_ROW_10031" localSheetId="0" hidden="1">'Balance Sheet'!$D$17</definedName>
    <definedName name="QB_ROW_1011" localSheetId="0" hidden="1">'Balance Sheet'!$B$5</definedName>
    <definedName name="QB_ROW_10331" localSheetId="0" hidden="1">'Balance Sheet'!$D$19</definedName>
    <definedName name="QB_ROW_1311" localSheetId="0" hidden="1">'Balance Sheet'!$B$12</definedName>
    <definedName name="QB_ROW_14011" localSheetId="0" hidden="1">'Balance Sheet'!$B$22</definedName>
    <definedName name="QB_ROW_14311" localSheetId="0" hidden="1">'Balance Sheet'!$B$27</definedName>
    <definedName name="QB_ROW_17221" localSheetId="0" hidden="1">'Balance Sheet'!$C$26</definedName>
    <definedName name="QB_ROW_2021" localSheetId="0" hidden="1">'Balance Sheet'!$C$6</definedName>
    <definedName name="QB_ROW_2321" localSheetId="0" hidden="1">'Balance Sheet'!$C$8</definedName>
    <definedName name="QB_ROW_25220" localSheetId="0" hidden="1">'Balance Sheet'!$C$23</definedName>
    <definedName name="QB_ROW_28230" localSheetId="0" hidden="1">'Balance Sheet'!$D$7</definedName>
    <definedName name="QB_ROW_301" localSheetId="0" hidden="1">'Balance Sheet'!$A$13</definedName>
    <definedName name="QB_ROW_3021" localSheetId="0" hidden="1">'Balance Sheet'!$C$9</definedName>
    <definedName name="QB_ROW_3321" localSheetId="0" hidden="1">'Balance Sheet'!$C$11</definedName>
    <definedName name="QB_ROW_61240" localSheetId="0" hidden="1">'Balance Sheet'!$E$18</definedName>
    <definedName name="QB_ROW_62230" localSheetId="0" hidden="1">'Balance Sheet'!$D$10</definedName>
    <definedName name="QB_ROW_68220" localSheetId="0" hidden="1">'Balance Sheet'!$C$24</definedName>
    <definedName name="QB_ROW_69220" localSheetId="0" hidden="1">'Balance Sheet'!$C$25</definedName>
    <definedName name="QB_ROW_7001" localSheetId="0" hidden="1">'Balance Sheet'!$A$14</definedName>
    <definedName name="QB_ROW_7301" localSheetId="0" hidden="1">'Balance Sheet'!$A$28</definedName>
    <definedName name="QB_ROW_8011" localSheetId="0" hidden="1">'Balance Sheet'!$B$15</definedName>
    <definedName name="QB_ROW_8311" localSheetId="0" hidden="1">'Balance Sheet'!$B$21</definedName>
    <definedName name="QB_ROW_9021" localSheetId="0" hidden="1">'Balance Sheet'!$C$16</definedName>
    <definedName name="QB_ROW_9321" localSheetId="0" hidden="1">'Balance Sheet'!$C$20</definedName>
    <definedName name="QBCANSUPPORTUPDATE" localSheetId="0">TRUE</definedName>
    <definedName name="QBCOMPANYFILENAME" localSheetId="0">"Q:\SMV Chamber of Commerce - TMD.qbw"</definedName>
    <definedName name="QBENDDATE" localSheetId="0">20230831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"9c941ca510154d3da747ea6afe37e2e4"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20230701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28" i="2" l="1"/>
  <c r="I32" i="2" s="1"/>
  <c r="G28" i="2"/>
  <c r="G32" i="2" s="1"/>
  <c r="G34" i="2" s="1"/>
  <c r="I8" i="2"/>
  <c r="I9" i="2" s="1"/>
  <c r="G8" i="2"/>
  <c r="G9" i="2" s="1"/>
  <c r="G33" i="3"/>
  <c r="G34" i="3" s="1"/>
  <c r="I29" i="3"/>
  <c r="I33" i="3" s="1"/>
  <c r="I34" i="3" s="1"/>
  <c r="G29" i="3"/>
  <c r="I9" i="3"/>
  <c r="I10" i="3" s="1"/>
  <c r="G9" i="3"/>
  <c r="G10" i="3" s="1"/>
  <c r="F28" i="1"/>
  <c r="F27" i="1"/>
  <c r="F21" i="1"/>
  <c r="F20" i="1"/>
  <c r="F19" i="1"/>
  <c r="F13" i="1"/>
  <c r="F12" i="1"/>
  <c r="F11" i="1"/>
  <c r="F8" i="1"/>
  <c r="G35" i="2" l="1"/>
  <c r="I35" i="2"/>
  <c r="G35" i="3"/>
  <c r="I35" i="3"/>
</calcChain>
</file>

<file path=xl/sharedStrings.xml><?xml version="1.0" encoding="utf-8"?>
<sst xmlns="http://schemas.openxmlformats.org/spreadsheetml/2006/main" count="93" uniqueCount="61">
  <si>
    <t>Aug 31, 23</t>
  </si>
  <si>
    <t>ASSETS</t>
  </si>
  <si>
    <t>Current Assets</t>
  </si>
  <si>
    <t>Checking/Savings</t>
  </si>
  <si>
    <t>10100 · Checking - Heritage Oaks Bank</t>
  </si>
  <si>
    <t>Total Checking/Savings</t>
  </si>
  <si>
    <t>Accounts Receivable</t>
  </si>
  <si>
    <t>11000 ·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</si>
  <si>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</si>
  <si>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</si>
  <si>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</si>
  <si>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</si>
  <si>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</si>
  <si>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</si>
  <si>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</si>
  <si>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</si>
  <si>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</si>
  <si>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Total Current Liabilities</t>
  </si>
  <si>
    <t>Total Liabilities</t>
  </si>
  <si>
    <t>Equity</t>
  </si>
  <si>
    <t>32000 · Retained Earnings</t>
  </si>
  <si>
    <t>32100 · Contingency/Renewal Reserve</t>
  </si>
  <si>
    <t>32200 · Opportunity Reserve</t>
  </si>
  <si>
    <t>Net Income</t>
  </si>
  <si>
    <t>Total Equity</t>
  </si>
  <si>
    <t>TOTAL LIABILITIES &amp; EQUITY</t>
  </si>
  <si>
    <t>Jul - Aug 23</t>
  </si>
  <si>
    <t>Budget</t>
  </si>
  <si>
    <t>Income</t>
  </si>
  <si>
    <t>41000 · TMD Assessments</t>
  </si>
  <si>
    <t>41050 · City Admin Fee</t>
  </si>
  <si>
    <t>46000 · Interest Income</t>
  </si>
  <si>
    <t>Total Income</t>
  </si>
  <si>
    <t>Gross Profit</t>
  </si>
  <si>
    <t>Expense</t>
  </si>
  <si>
    <t>60200 · Administration</t>
  </si>
  <si>
    <t>60500 · Contingency Fund Set Aside</t>
  </si>
  <si>
    <t>64000 · Marketing</t>
  </si>
  <si>
    <t>60100 · Account Management</t>
  </si>
  <si>
    <t>64010 · Media Placement</t>
  </si>
  <si>
    <t>64015 · SEO / Media Management</t>
  </si>
  <si>
    <t>64020 · Photo / Video Assets</t>
  </si>
  <si>
    <t>64080 · Creative Development</t>
  </si>
  <si>
    <t>64100 · Social Media / Email / Content</t>
  </si>
  <si>
    <t>64280 · Local Event Grants</t>
  </si>
  <si>
    <t>64340 · Memberships &amp; Subscriptions</t>
  </si>
  <si>
    <t>64450 · Public Relations / Influencer</t>
  </si>
  <si>
    <t>64500 · Research &amp; ROI Tracking</t>
  </si>
  <si>
    <t>64510 · Research &amp; ROI - STR Reports</t>
  </si>
  <si>
    <t>64520 · Research &amp; ROI - Projects</t>
  </si>
  <si>
    <t>64530 · Research &amp; ROI - Reporting</t>
  </si>
  <si>
    <t>64500 · Research &amp; ROI Tracking - Other</t>
  </si>
  <si>
    <t>Total 64500 · Research &amp; ROI Tracking</t>
  </si>
  <si>
    <t>64610 · FAMs / Promotions</t>
  </si>
  <si>
    <t>64640 · Social Media</t>
  </si>
  <si>
    <t>64800 · Website Development</t>
  </si>
  <si>
    <t>Total 64000 · Marketing</t>
  </si>
  <si>
    <t>Total Expense</t>
  </si>
  <si>
    <t>Jul - Aug 22</t>
  </si>
  <si>
    <t>65000 · Miscellaneous</t>
  </si>
  <si>
    <t>64900 · Miscellaneous/Contingency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</si>
</sst>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tabSelected="1" view="pageLayout" zoomScaleNormal="100" workbookViewId="0">
      <selection activeCell="B17" sqref="B17"/>
    </sheetView>
  </sheetViews>
  <sheetFormatPr defaultRowHeight="15" x14ac:dyDescent="0.25"/>
  <cols>
    <col min="1" max="4" width="3" style="2" customWidth="1"/>
    <col min="5" max="5" width="29.28515625" style="2" customWidth="1"/>
    <col min="6" max="6" width="8.85546875" style="1" bestFit="1" customWidth="1"/>
  </cols>
  <sheetData>
    <row r="3" spans="1:6" s="12" customFormat="1" ht="15.75" thickBot="1" x14ac:dyDescent="0.3">
      <c r="A3" s="10"/>
      <c r="B3" s="10"/>
      <c r="C3" s="10"/>
      <c r="D3" s="10"/>
      <c r="E3" s="10"/>
      <c r="F3" s="11" t="s">
        <v>0</v>
      </c>
    </row>
    <row r="4" spans="1:6" ht="15.75" thickTop="1" x14ac:dyDescent="0.25">
      <c r="A4" s="2" t="s">
        <v>1</v>
      </c>
      <c r="F4" s="3"/>
    </row>
    <row r="5" spans="1:6" x14ac:dyDescent="0.25">
      <c r="B5" s="2" t="s">
        <v>2</v>
      </c>
      <c r="F5" s="3"/>
    </row>
    <row r="6" spans="1:6" x14ac:dyDescent="0.25">
      <c r="C6" s="2" t="s">
        <v>3</v>
      </c>
      <c r="F6" s="3"/>
    </row>
    <row r="7" spans="1:6" ht="15.75" thickBot="1" x14ac:dyDescent="0.3">
      <c r="D7" s="2" t="s">
        <v>4</v>
      </c>
      <c r="F7" s="4">
        <v>287999.35999999999</v>
      </c>
    </row>
    <row r="8" spans="1:6" x14ac:dyDescent="0.25">
      <c r="C8" s="2" t="s">
        <v>5</v>
      </c>
      <c r="F8" s="3">
        <f>ROUND(SUM(F6:F7),5)</f>
        <v>287999.35999999999</v>
      </c>
    </row>
    <row r="9" spans="1:6" x14ac:dyDescent="0.25">
      <c r="C9" s="2" t="s">
        <v>6</v>
      </c>
      <c r="F9" s="3"/>
    </row>
    <row r="10" spans="1:6" ht="15.75" thickBot="1" x14ac:dyDescent="0.3">
      <c r="D10" s="2" t="s">
        <v>7</v>
      </c>
      <c r="F10" s="5">
        <v>150</v>
      </c>
    </row>
    <row r="11" spans="1:6" ht="15.75" thickBot="1" x14ac:dyDescent="0.3">
      <c r="C11" s="2" t="s">
        <v>8</v>
      </c>
      <c r="F11" s="6">
        <f>ROUND(SUM(F9:F10),5)</f>
        <v>150</v>
      </c>
    </row>
    <row r="12" spans="1:6" ht="15.75" thickBot="1" x14ac:dyDescent="0.3">
      <c r="B12" s="2" t="s">
        <v>9</v>
      </c>
      <c r="F12" s="6">
        <f>ROUND(F5+F8+F11,5)</f>
        <v>288149.36</v>
      </c>
    </row>
    <row r="13" spans="1:6" s="8" customFormat="1" ht="12" thickBot="1" x14ac:dyDescent="0.25">
      <c r="A13" s="2" t="s">
        <v>10</v>
      </c>
      <c r="B13" s="2"/>
      <c r="C13" s="2"/>
      <c r="D13" s="2"/>
      <c r="E13" s="2"/>
      <c r="F13" s="7">
        <f>ROUND(F4+F12,5)</f>
        <v>288149.36</v>
      </c>
    </row>
    <row r="14" spans="1:6" ht="15.75" thickTop="1" x14ac:dyDescent="0.25">
      <c r="A14" s="2" t="s">
        <v>11</v>
      </c>
      <c r="F14" s="3"/>
    </row>
    <row r="15" spans="1:6" x14ac:dyDescent="0.25">
      <c r="B15" s="2" t="s">
        <v>12</v>
      </c>
      <c r="F15" s="3"/>
    </row>
    <row r="16" spans="1:6" x14ac:dyDescent="0.25">
      <c r="C16" s="2" t="s">
        <v>13</v>
      </c>
      <c r="F16" s="3"/>
    </row>
    <row r="17" spans="1:6" x14ac:dyDescent="0.25">
      <c r="D17" s="2" t="s">
        <v>14</v>
      </c>
      <c r="F17" s="3"/>
    </row>
    <row r="18" spans="1:6" ht="15.75" thickBot="1" x14ac:dyDescent="0.3">
      <c r="E18" s="2" t="s">
        <v>15</v>
      </c>
      <c r="F18" s="5">
        <v>-44.47</v>
      </c>
    </row>
    <row r="19" spans="1:6" ht="15.75" thickBot="1" x14ac:dyDescent="0.3">
      <c r="D19" s="2" t="s">
        <v>16</v>
      </c>
      <c r="F19" s="6">
        <f>ROUND(SUM(F17:F18),5)</f>
        <v>-44.47</v>
      </c>
    </row>
    <row r="20" spans="1:6" ht="15.75" thickBot="1" x14ac:dyDescent="0.3">
      <c r="C20" s="2" t="s">
        <v>17</v>
      </c>
      <c r="F20" s="9">
        <f>ROUND(F16+F19,5)</f>
        <v>-44.47</v>
      </c>
    </row>
    <row r="21" spans="1:6" x14ac:dyDescent="0.25">
      <c r="B21" s="2" t="s">
        <v>18</v>
      </c>
      <c r="F21" s="3">
        <f>ROUND(F15+F20,5)</f>
        <v>-44.47</v>
      </c>
    </row>
    <row r="22" spans="1:6" x14ac:dyDescent="0.25">
      <c r="B22" s="2" t="s">
        <v>19</v>
      </c>
      <c r="F22" s="3"/>
    </row>
    <row r="23" spans="1:6" x14ac:dyDescent="0.25">
      <c r="C23" s="2" t="s">
        <v>20</v>
      </c>
      <c r="F23" s="3">
        <v>115354.93</v>
      </c>
    </row>
    <row r="24" spans="1:6" x14ac:dyDescent="0.25">
      <c r="C24" s="2" t="s">
        <v>21</v>
      </c>
      <c r="F24" s="3">
        <v>60000</v>
      </c>
    </row>
    <row r="25" spans="1:6" x14ac:dyDescent="0.25">
      <c r="C25" s="2" t="s">
        <v>22</v>
      </c>
      <c r="F25" s="3">
        <v>126992.78</v>
      </c>
    </row>
    <row r="26" spans="1:6" ht="15.75" thickBot="1" x14ac:dyDescent="0.3">
      <c r="C26" s="2" t="s">
        <v>23</v>
      </c>
      <c r="F26" s="5">
        <v>-14153.88</v>
      </c>
    </row>
    <row r="27" spans="1:6" ht="15.75" thickBot="1" x14ac:dyDescent="0.3">
      <c r="B27" s="2" t="s">
        <v>24</v>
      </c>
      <c r="F27" s="6">
        <f>ROUND(SUM(F22:F26),5)</f>
        <v>288193.83</v>
      </c>
    </row>
    <row r="28" spans="1:6" s="8" customFormat="1" ht="12" thickBot="1" x14ac:dyDescent="0.25">
      <c r="A28" s="2" t="s">
        <v>25</v>
      </c>
      <c r="B28" s="2"/>
      <c r="C28" s="2"/>
      <c r="D28" s="2"/>
      <c r="E28" s="2"/>
      <c r="F28" s="7">
        <f>ROUND(F14+F21+F27,5)</f>
        <v>288149.36</v>
      </c>
    </row>
    <row r="29" spans="1:6" ht="15.75" thickTop="1" x14ac:dyDescent="0.25"/>
  </sheetData>
  <pageMargins left="0.7" right="0.7" top="0.75" bottom="0.75" header="0.1" footer="0.3"/>
  <pageSetup orientation="portrait" r:id="rId1"/>
  <headerFooter>
    <oddHeader>&amp;C&amp;"Arial,Bold"&amp;18Santa Maria Valley Tourism Marketing District&amp;12
&amp;14Balance Sheet
&amp;10As of August 31,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I6" sqref="I6"/>
    </sheetView>
  </sheetViews>
  <sheetFormatPr defaultRowHeight="15" x14ac:dyDescent="0.25"/>
  <cols>
    <col min="1" max="5" width="3" style="18" customWidth="1"/>
    <col min="6" max="6" width="32.5703125" style="18" customWidth="1"/>
    <col min="7" max="7" width="10" style="19" bestFit="1" customWidth="1"/>
    <col min="8" max="8" width="2.28515625" style="19" customWidth="1"/>
    <col min="9" max="9" width="8.7109375" style="19" bestFit="1" customWidth="1"/>
  </cols>
  <sheetData>
    <row r="1" spans="1:9" x14ac:dyDescent="0.25">
      <c r="A1" s="2"/>
      <c r="B1" s="2"/>
      <c r="C1" s="2"/>
      <c r="D1" s="2"/>
      <c r="E1" s="2"/>
      <c r="F1" s="2"/>
      <c r="G1" s="13"/>
      <c r="I1" s="13"/>
    </row>
    <row r="2" spans="1:9" x14ac:dyDescent="0.25">
      <c r="A2" s="2"/>
      <c r="B2" s="2"/>
      <c r="C2" s="2"/>
      <c r="D2" s="2"/>
      <c r="E2" s="2"/>
      <c r="F2" s="2"/>
      <c r="G2" s="13"/>
      <c r="H2" s="13"/>
      <c r="I2" s="13"/>
    </row>
    <row r="3" spans="1:9" ht="15.75" thickBot="1" x14ac:dyDescent="0.3">
      <c r="A3" s="2"/>
      <c r="B3" s="2"/>
      <c r="C3" s="2"/>
      <c r="D3" s="2"/>
      <c r="E3" s="2"/>
      <c r="F3" s="2"/>
      <c r="G3" s="13"/>
      <c r="H3" s="14"/>
      <c r="I3" s="13"/>
    </row>
    <row r="4" spans="1:9" s="12" customFormat="1" ht="16.5" thickTop="1" thickBot="1" x14ac:dyDescent="0.3">
      <c r="A4" s="10"/>
      <c r="B4" s="10"/>
      <c r="C4" s="10"/>
      <c r="D4" s="10"/>
      <c r="E4" s="10"/>
      <c r="F4" s="10"/>
      <c r="G4" s="15" t="s">
        <v>26</v>
      </c>
      <c r="H4" s="16"/>
      <c r="I4" s="15" t="s">
        <v>27</v>
      </c>
    </row>
    <row r="5" spans="1:9" ht="15.75" thickTop="1" x14ac:dyDescent="0.25">
      <c r="A5" s="2"/>
      <c r="B5" s="2"/>
      <c r="C5" s="2" t="s">
        <v>28</v>
      </c>
      <c r="D5" s="2"/>
      <c r="E5" s="2"/>
      <c r="F5" s="2"/>
      <c r="G5" s="3"/>
      <c r="H5" s="17"/>
      <c r="I5" s="3"/>
    </row>
    <row r="6" spans="1:9" x14ac:dyDescent="0.25">
      <c r="A6" s="2"/>
      <c r="B6" s="2"/>
      <c r="C6" s="2"/>
      <c r="D6" s="2" t="s">
        <v>29</v>
      </c>
      <c r="E6" s="2"/>
      <c r="F6" s="2"/>
      <c r="G6" s="3">
        <v>68428.34</v>
      </c>
      <c r="H6" s="17"/>
      <c r="I6" s="3">
        <v>128043</v>
      </c>
    </row>
    <row r="7" spans="1:9" x14ac:dyDescent="0.25">
      <c r="A7" s="2"/>
      <c r="B7" s="2"/>
      <c r="C7" s="2"/>
      <c r="D7" s="2" t="s">
        <v>30</v>
      </c>
      <c r="E7" s="2"/>
      <c r="F7" s="2"/>
      <c r="G7" s="3">
        <v>-1368.57</v>
      </c>
      <c r="H7" s="17"/>
      <c r="I7" s="3">
        <v>-2561</v>
      </c>
    </row>
    <row r="8" spans="1:9" ht="15.75" thickBot="1" x14ac:dyDescent="0.3">
      <c r="A8" s="2"/>
      <c r="B8" s="2"/>
      <c r="C8" s="2"/>
      <c r="D8" s="2" t="s">
        <v>31</v>
      </c>
      <c r="E8" s="2"/>
      <c r="F8" s="2"/>
      <c r="G8" s="5">
        <v>3.06</v>
      </c>
      <c r="H8" s="17"/>
      <c r="I8" s="5">
        <v>0</v>
      </c>
    </row>
    <row r="9" spans="1:9" ht="15.75" thickBot="1" x14ac:dyDescent="0.3">
      <c r="A9" s="2"/>
      <c r="B9" s="2"/>
      <c r="C9" s="2" t="s">
        <v>32</v>
      </c>
      <c r="D9" s="2"/>
      <c r="E9" s="2"/>
      <c r="F9" s="2"/>
      <c r="G9" s="9">
        <f>ROUND(SUM(G5:G8),5)</f>
        <v>67062.83</v>
      </c>
      <c r="H9" s="17"/>
      <c r="I9" s="9">
        <f>ROUND(SUM(I5:I8),5)</f>
        <v>125482</v>
      </c>
    </row>
    <row r="10" spans="1:9" x14ac:dyDescent="0.25">
      <c r="A10" s="2"/>
      <c r="B10" s="2" t="s">
        <v>33</v>
      </c>
      <c r="C10" s="2"/>
      <c r="D10" s="2"/>
      <c r="E10" s="2"/>
      <c r="F10" s="2"/>
      <c r="G10" s="3">
        <f>G9</f>
        <v>67062.83</v>
      </c>
      <c r="H10" s="17"/>
      <c r="I10" s="3">
        <f>I9</f>
        <v>125482</v>
      </c>
    </row>
    <row r="11" spans="1:9" x14ac:dyDescent="0.25">
      <c r="A11" s="2"/>
      <c r="B11" s="2"/>
      <c r="C11" s="2" t="s">
        <v>34</v>
      </c>
      <c r="D11" s="2"/>
      <c r="E11" s="2"/>
      <c r="F11" s="2"/>
      <c r="G11" s="3"/>
      <c r="H11" s="17"/>
      <c r="I11" s="3"/>
    </row>
    <row r="12" spans="1:9" x14ac:dyDescent="0.25">
      <c r="A12" s="2"/>
      <c r="B12" s="2"/>
      <c r="C12" s="2"/>
      <c r="D12" s="2" t="s">
        <v>35</v>
      </c>
      <c r="E12" s="2"/>
      <c r="F12" s="2"/>
      <c r="G12" s="3">
        <v>9579.9699999999993</v>
      </c>
      <c r="H12" s="17"/>
      <c r="I12" s="3">
        <v>17926</v>
      </c>
    </row>
    <row r="13" spans="1:9" x14ac:dyDescent="0.25">
      <c r="A13" s="2"/>
      <c r="B13" s="2"/>
      <c r="C13" s="2"/>
      <c r="D13" s="2" t="s">
        <v>36</v>
      </c>
      <c r="E13" s="2"/>
      <c r="F13" s="2"/>
      <c r="G13" s="3">
        <v>0</v>
      </c>
      <c r="H13" s="17"/>
      <c r="I13" s="3">
        <v>0</v>
      </c>
    </row>
    <row r="14" spans="1:9" x14ac:dyDescent="0.25">
      <c r="A14" s="2"/>
      <c r="B14" s="2"/>
      <c r="C14" s="2"/>
      <c r="D14" s="2" t="s">
        <v>37</v>
      </c>
      <c r="E14" s="2"/>
      <c r="F14" s="2"/>
      <c r="G14" s="3"/>
      <c r="H14" s="17"/>
      <c r="I14" s="3"/>
    </row>
    <row r="15" spans="1:9" x14ac:dyDescent="0.25">
      <c r="A15" s="2"/>
      <c r="B15" s="2"/>
      <c r="C15" s="2"/>
      <c r="D15" s="2"/>
      <c r="E15" s="2" t="s">
        <v>38</v>
      </c>
      <c r="F15" s="2"/>
      <c r="G15" s="3">
        <v>10398.25</v>
      </c>
      <c r="H15" s="17"/>
      <c r="I15" s="3">
        <v>10666.67</v>
      </c>
    </row>
    <row r="16" spans="1:9" x14ac:dyDescent="0.25">
      <c r="A16" s="2"/>
      <c r="B16" s="2"/>
      <c r="C16" s="2"/>
      <c r="D16" s="2"/>
      <c r="E16" s="2" t="s">
        <v>39</v>
      </c>
      <c r="F16" s="2"/>
      <c r="G16" s="3">
        <v>26500</v>
      </c>
      <c r="H16" s="17"/>
      <c r="I16" s="3">
        <v>36666.67</v>
      </c>
    </row>
    <row r="17" spans="1:9" x14ac:dyDescent="0.25">
      <c r="A17" s="2"/>
      <c r="B17" s="2"/>
      <c r="C17" s="2"/>
      <c r="D17" s="2"/>
      <c r="E17" s="2" t="s">
        <v>40</v>
      </c>
      <c r="F17" s="2"/>
      <c r="G17" s="3">
        <v>5750</v>
      </c>
      <c r="H17" s="17"/>
      <c r="I17" s="3">
        <v>11500</v>
      </c>
    </row>
    <row r="18" spans="1:9" x14ac:dyDescent="0.25">
      <c r="A18" s="2"/>
      <c r="B18" s="2"/>
      <c r="C18" s="2"/>
      <c r="D18" s="2"/>
      <c r="E18" s="2" t="s">
        <v>41</v>
      </c>
      <c r="F18" s="2"/>
      <c r="G18" s="3">
        <v>0</v>
      </c>
      <c r="H18" s="17"/>
      <c r="I18" s="3">
        <v>0</v>
      </c>
    </row>
    <row r="19" spans="1:9" x14ac:dyDescent="0.25">
      <c r="A19" s="2"/>
      <c r="B19" s="2"/>
      <c r="C19" s="2"/>
      <c r="D19" s="2"/>
      <c r="E19" s="2" t="s">
        <v>42</v>
      </c>
      <c r="F19" s="2"/>
      <c r="G19" s="3">
        <v>1356.25</v>
      </c>
      <c r="H19" s="17"/>
      <c r="I19" s="3">
        <v>9333.33</v>
      </c>
    </row>
    <row r="20" spans="1:9" x14ac:dyDescent="0.25">
      <c r="A20" s="2"/>
      <c r="B20" s="2"/>
      <c r="C20" s="2"/>
      <c r="D20" s="2"/>
      <c r="E20" s="2" t="s">
        <v>43</v>
      </c>
      <c r="F20" s="2"/>
      <c r="G20" s="3">
        <v>11407.25</v>
      </c>
      <c r="H20" s="17"/>
      <c r="I20" s="3">
        <v>21983.33</v>
      </c>
    </row>
    <row r="21" spans="1:9" x14ac:dyDescent="0.25">
      <c r="A21" s="2"/>
      <c r="B21" s="2"/>
      <c r="C21" s="2"/>
      <c r="D21" s="2"/>
      <c r="E21" s="2" t="s">
        <v>44</v>
      </c>
      <c r="F21" s="2"/>
      <c r="G21" s="3">
        <v>0</v>
      </c>
      <c r="H21" s="17"/>
      <c r="I21" s="3">
        <v>0</v>
      </c>
    </row>
    <row r="22" spans="1:9" x14ac:dyDescent="0.25">
      <c r="A22" s="2"/>
      <c r="B22" s="2"/>
      <c r="C22" s="2"/>
      <c r="D22" s="2"/>
      <c r="E22" s="2" t="s">
        <v>45</v>
      </c>
      <c r="F22" s="2"/>
      <c r="G22" s="3">
        <v>10560</v>
      </c>
      <c r="H22" s="17"/>
      <c r="I22" s="3">
        <v>11000</v>
      </c>
    </row>
    <row r="23" spans="1:9" x14ac:dyDescent="0.25">
      <c r="A23" s="2"/>
      <c r="B23" s="2"/>
      <c r="C23" s="2"/>
      <c r="D23" s="2"/>
      <c r="E23" s="2" t="s">
        <v>46</v>
      </c>
      <c r="F23" s="2"/>
      <c r="G23" s="3">
        <v>5194</v>
      </c>
      <c r="H23" s="17"/>
      <c r="I23" s="3">
        <v>15750</v>
      </c>
    </row>
    <row r="24" spans="1:9" x14ac:dyDescent="0.25">
      <c r="A24" s="2"/>
      <c r="B24" s="2"/>
      <c r="C24" s="2"/>
      <c r="D24" s="2"/>
      <c r="E24" s="2" t="s">
        <v>47</v>
      </c>
      <c r="F24" s="2"/>
      <c r="G24" s="3"/>
      <c r="H24" s="17"/>
      <c r="I24" s="3"/>
    </row>
    <row r="25" spans="1:9" x14ac:dyDescent="0.25">
      <c r="A25" s="2"/>
      <c r="B25" s="2"/>
      <c r="C25" s="2"/>
      <c r="D25" s="2"/>
      <c r="E25" s="2"/>
      <c r="F25" s="2" t="s">
        <v>48</v>
      </c>
      <c r="G25" s="3">
        <v>0</v>
      </c>
      <c r="H25" s="17"/>
      <c r="I25" s="3">
        <v>0</v>
      </c>
    </row>
    <row r="26" spans="1:9" x14ac:dyDescent="0.25">
      <c r="A26" s="2"/>
      <c r="B26" s="2"/>
      <c r="C26" s="2"/>
      <c r="D26" s="2"/>
      <c r="E26" s="2"/>
      <c r="F26" s="2" t="s">
        <v>49</v>
      </c>
      <c r="G26" s="3">
        <v>0</v>
      </c>
      <c r="H26" s="17"/>
      <c r="I26" s="3">
        <v>0</v>
      </c>
    </row>
    <row r="27" spans="1:9" x14ac:dyDescent="0.25">
      <c r="A27" s="2"/>
      <c r="B27" s="2"/>
      <c r="C27" s="2"/>
      <c r="D27" s="2"/>
      <c r="E27" s="2"/>
      <c r="F27" s="2" t="s">
        <v>50</v>
      </c>
      <c r="G27" s="3">
        <v>0</v>
      </c>
      <c r="H27" s="17"/>
      <c r="I27" s="3">
        <v>0</v>
      </c>
    </row>
    <row r="28" spans="1:9" ht="15.75" thickBot="1" x14ac:dyDescent="0.3">
      <c r="A28" s="2"/>
      <c r="B28" s="2"/>
      <c r="C28" s="2"/>
      <c r="D28" s="2"/>
      <c r="E28" s="2"/>
      <c r="F28" s="2" t="s">
        <v>51</v>
      </c>
      <c r="G28" s="4">
        <v>0</v>
      </c>
      <c r="H28" s="17"/>
      <c r="I28" s="4">
        <v>0</v>
      </c>
    </row>
    <row r="29" spans="1:9" x14ac:dyDescent="0.25">
      <c r="A29" s="2"/>
      <c r="B29" s="2"/>
      <c r="C29" s="2"/>
      <c r="D29" s="2"/>
      <c r="E29" s="2" t="s">
        <v>52</v>
      </c>
      <c r="F29" s="2"/>
      <c r="G29" s="3">
        <f>ROUND(SUM(G24:G28),5)</f>
        <v>0</v>
      </c>
      <c r="H29" s="17"/>
      <c r="I29" s="3">
        <f>ROUND(SUM(I24:I28),5)</f>
        <v>0</v>
      </c>
    </row>
    <row r="30" spans="1:9" x14ac:dyDescent="0.25">
      <c r="A30" s="2"/>
      <c r="B30" s="2"/>
      <c r="C30" s="2"/>
      <c r="D30" s="2"/>
      <c r="E30" s="2" t="s">
        <v>53</v>
      </c>
      <c r="F30" s="2"/>
      <c r="G30" s="3">
        <v>0</v>
      </c>
      <c r="H30" s="17"/>
      <c r="I30" s="3">
        <v>3333.33</v>
      </c>
    </row>
    <row r="31" spans="1:9" x14ac:dyDescent="0.25">
      <c r="A31" s="2"/>
      <c r="B31" s="2"/>
      <c r="C31" s="2"/>
      <c r="D31" s="2"/>
      <c r="E31" s="2" t="s">
        <v>54</v>
      </c>
      <c r="F31" s="2"/>
      <c r="G31" s="3">
        <v>0</v>
      </c>
      <c r="H31" s="17"/>
      <c r="I31" s="3">
        <v>1100</v>
      </c>
    </row>
    <row r="32" spans="1:9" ht="15.75" thickBot="1" x14ac:dyDescent="0.3">
      <c r="A32" s="2"/>
      <c r="B32" s="2"/>
      <c r="C32" s="2"/>
      <c r="D32" s="2"/>
      <c r="E32" s="2" t="s">
        <v>55</v>
      </c>
      <c r="F32" s="2"/>
      <c r="G32" s="5">
        <v>470.99</v>
      </c>
      <c r="H32" s="17"/>
      <c r="I32" s="5">
        <v>0</v>
      </c>
    </row>
    <row r="33" spans="1:9" ht="15.75" thickBot="1" x14ac:dyDescent="0.3">
      <c r="A33" s="2"/>
      <c r="B33" s="2"/>
      <c r="C33" s="2"/>
      <c r="D33" s="2" t="s">
        <v>56</v>
      </c>
      <c r="E33" s="2"/>
      <c r="F33" s="2"/>
      <c r="G33" s="6">
        <f>ROUND(SUM(G14:G23)+SUM(G29:G32),5)</f>
        <v>71636.740000000005</v>
      </c>
      <c r="H33" s="17"/>
      <c r="I33" s="6">
        <f>ROUND(SUM(I14:I23)+SUM(I29:I32),5)</f>
        <v>121333.33</v>
      </c>
    </row>
    <row r="34" spans="1:9" ht="15.75" thickBot="1" x14ac:dyDescent="0.3">
      <c r="A34" s="2"/>
      <c r="B34" s="2"/>
      <c r="C34" s="2" t="s">
        <v>57</v>
      </c>
      <c r="D34" s="2"/>
      <c r="E34" s="2"/>
      <c r="F34" s="2"/>
      <c r="G34" s="6">
        <f>ROUND(SUM(G11:G13)+G33,5)</f>
        <v>81216.710000000006</v>
      </c>
      <c r="H34" s="17"/>
      <c r="I34" s="6">
        <f>ROUND(SUM(I11:I13)+I33,5)</f>
        <v>139259.32999999999</v>
      </c>
    </row>
    <row r="35" spans="1:9" s="8" customFormat="1" ht="12" thickBot="1" x14ac:dyDescent="0.25">
      <c r="A35" s="2" t="s">
        <v>23</v>
      </c>
      <c r="B35" s="2"/>
      <c r="C35" s="2"/>
      <c r="D35" s="2"/>
      <c r="E35" s="2"/>
      <c r="F35" s="2"/>
      <c r="G35" s="7">
        <f>ROUND(G10-G34,5)</f>
        <v>-14153.88</v>
      </c>
      <c r="H35" s="2"/>
      <c r="I35" s="7">
        <f>ROUND(I10-I34,5)</f>
        <v>-13777.33</v>
      </c>
    </row>
    <row r="36" spans="1:9" ht="15.75" thickTop="1" x14ac:dyDescent="0.25"/>
  </sheetData>
  <pageMargins left="0.7" right="0.7" top="0.75" bottom="0.75" header="0.3" footer="0.3"/>
  <pageSetup orientation="portrait" r:id="rId1"/>
  <headerFooter>
    <oddHeader>&amp;C&amp;"Arial,Bold"&amp;18Santa Maria Valley Tourism Marketing District&amp;"-,Regular"&amp;11
&amp;"Arial,Bold"&amp;14Profit &amp; Loss vs Budget (YTD)&amp;"-,Regular"&amp;11
&amp;"Arial,Regular"&amp;10As of August 31,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E2" sqref="E2"/>
    </sheetView>
  </sheetViews>
  <sheetFormatPr defaultRowHeight="15" x14ac:dyDescent="0.25"/>
  <cols>
    <col min="1" max="5" width="3" style="18" customWidth="1"/>
    <col min="6" max="6" width="32.5703125" style="18" customWidth="1"/>
    <col min="7" max="7" width="10" style="19" bestFit="1" customWidth="1"/>
    <col min="8" max="8" width="2.28515625" style="19" customWidth="1"/>
    <col min="9" max="9" width="8.7109375" style="19" bestFit="1" customWidth="1"/>
  </cols>
  <sheetData>
    <row r="1" spans="1:9" x14ac:dyDescent="0.25">
      <c r="A1" s="2"/>
      <c r="B1" s="2"/>
      <c r="C1" s="2"/>
      <c r="D1" s="2"/>
      <c r="E1" s="2"/>
      <c r="F1" s="2"/>
      <c r="G1" s="13"/>
      <c r="I1" s="13"/>
    </row>
    <row r="2" spans="1:9" ht="15.75" thickBot="1" x14ac:dyDescent="0.3">
      <c r="A2" s="2"/>
      <c r="B2" s="2"/>
      <c r="C2" s="2"/>
      <c r="D2" s="2"/>
      <c r="E2" s="2"/>
      <c r="F2" s="2"/>
      <c r="G2" s="13"/>
      <c r="H2" s="14"/>
      <c r="I2" s="13"/>
    </row>
    <row r="3" spans="1:9" s="12" customFormat="1" ht="16.5" thickTop="1" thickBot="1" x14ac:dyDescent="0.3">
      <c r="A3" s="10"/>
      <c r="B3" s="10"/>
      <c r="C3" s="10"/>
      <c r="D3" s="10"/>
      <c r="E3" s="10"/>
      <c r="F3" s="10"/>
      <c r="G3" s="15" t="s">
        <v>26</v>
      </c>
      <c r="H3" s="13"/>
      <c r="I3" s="15" t="s">
        <v>58</v>
      </c>
    </row>
    <row r="4" spans="1:9" ht="15.75" thickTop="1" x14ac:dyDescent="0.25">
      <c r="A4" s="2"/>
      <c r="B4" s="2"/>
      <c r="C4" s="2" t="s">
        <v>28</v>
      </c>
      <c r="D4" s="2"/>
      <c r="E4" s="2"/>
      <c r="F4" s="2"/>
      <c r="G4" s="3"/>
      <c r="H4" s="17"/>
      <c r="I4" s="3"/>
    </row>
    <row r="5" spans="1:9" x14ac:dyDescent="0.25">
      <c r="A5" s="2"/>
      <c r="B5" s="2"/>
      <c r="C5" s="2"/>
      <c r="D5" s="2" t="s">
        <v>29</v>
      </c>
      <c r="E5" s="2"/>
      <c r="F5" s="2"/>
      <c r="G5" s="3">
        <v>68428.34</v>
      </c>
      <c r="H5" s="17"/>
      <c r="I5" s="3">
        <v>134485.14000000001</v>
      </c>
    </row>
    <row r="6" spans="1:9" x14ac:dyDescent="0.25">
      <c r="A6" s="2"/>
      <c r="B6" s="2"/>
      <c r="C6" s="2"/>
      <c r="D6" s="2" t="s">
        <v>30</v>
      </c>
      <c r="E6" s="2"/>
      <c r="F6" s="2"/>
      <c r="G6" s="3">
        <v>-1368.57</v>
      </c>
      <c r="H6" s="17"/>
      <c r="I6" s="3">
        <v>-2689.7</v>
      </c>
    </row>
    <row r="7" spans="1:9" ht="15.75" thickBot="1" x14ac:dyDescent="0.3">
      <c r="A7" s="2"/>
      <c r="B7" s="2"/>
      <c r="C7" s="2"/>
      <c r="D7" s="2" t="s">
        <v>31</v>
      </c>
      <c r="E7" s="2"/>
      <c r="F7" s="2"/>
      <c r="G7" s="5">
        <v>3.06</v>
      </c>
      <c r="H7" s="17"/>
      <c r="I7" s="5">
        <v>4.25</v>
      </c>
    </row>
    <row r="8" spans="1:9" ht="15.75" thickBot="1" x14ac:dyDescent="0.3">
      <c r="A8" s="2"/>
      <c r="B8" s="2"/>
      <c r="C8" s="2" t="s">
        <v>32</v>
      </c>
      <c r="D8" s="2"/>
      <c r="E8" s="2"/>
      <c r="F8" s="2"/>
      <c r="G8" s="9">
        <f>ROUND(SUM(G4:G7),5)</f>
        <v>67062.83</v>
      </c>
      <c r="H8" s="17"/>
      <c r="I8" s="9">
        <f>ROUND(SUM(I4:I7),5)</f>
        <v>131799.69</v>
      </c>
    </row>
    <row r="9" spans="1:9" x14ac:dyDescent="0.25">
      <c r="A9" s="2"/>
      <c r="B9" s="2" t="s">
        <v>33</v>
      </c>
      <c r="C9" s="2"/>
      <c r="D9" s="2"/>
      <c r="E9" s="2"/>
      <c r="F9" s="2"/>
      <c r="G9" s="3">
        <f>G8</f>
        <v>67062.83</v>
      </c>
      <c r="H9" s="17"/>
      <c r="I9" s="3">
        <f>I8</f>
        <v>131799.69</v>
      </c>
    </row>
    <row r="10" spans="1:9" x14ac:dyDescent="0.25">
      <c r="A10" s="2"/>
      <c r="B10" s="2"/>
      <c r="C10" s="2" t="s">
        <v>34</v>
      </c>
      <c r="D10" s="2"/>
      <c r="E10" s="2"/>
      <c r="F10" s="2"/>
      <c r="G10" s="3"/>
      <c r="H10" s="17"/>
      <c r="I10" s="3"/>
    </row>
    <row r="11" spans="1:9" x14ac:dyDescent="0.25">
      <c r="A11" s="2"/>
      <c r="B11" s="2"/>
      <c r="C11" s="2"/>
      <c r="D11" s="2" t="s">
        <v>35</v>
      </c>
      <c r="E11" s="2"/>
      <c r="F11" s="2"/>
      <c r="G11" s="3">
        <v>9579.9699999999993</v>
      </c>
      <c r="H11" s="17"/>
      <c r="I11" s="3">
        <v>0</v>
      </c>
    </row>
    <row r="12" spans="1:9" x14ac:dyDescent="0.25">
      <c r="A12" s="2"/>
      <c r="B12" s="2"/>
      <c r="C12" s="2"/>
      <c r="D12" s="2" t="s">
        <v>36</v>
      </c>
      <c r="E12" s="2"/>
      <c r="F12" s="2"/>
      <c r="G12" s="3">
        <v>0</v>
      </c>
      <c r="H12" s="17"/>
      <c r="I12" s="3">
        <v>0</v>
      </c>
    </row>
    <row r="13" spans="1:9" x14ac:dyDescent="0.25">
      <c r="A13" s="2"/>
      <c r="B13" s="2"/>
      <c r="C13" s="2"/>
      <c r="D13" s="2" t="s">
        <v>37</v>
      </c>
      <c r="E13" s="2"/>
      <c r="F13" s="2"/>
      <c r="G13" s="3"/>
      <c r="H13" s="17"/>
      <c r="I13" s="3"/>
    </row>
    <row r="14" spans="1:9" x14ac:dyDescent="0.25">
      <c r="A14" s="2"/>
      <c r="B14" s="2"/>
      <c r="C14" s="2"/>
      <c r="D14" s="2"/>
      <c r="E14" s="2" t="s">
        <v>38</v>
      </c>
      <c r="F14" s="2"/>
      <c r="G14" s="3">
        <v>10398.25</v>
      </c>
      <c r="H14" s="17"/>
      <c r="I14" s="3">
        <v>5200</v>
      </c>
    </row>
    <row r="15" spans="1:9" x14ac:dyDescent="0.25">
      <c r="A15" s="2"/>
      <c r="B15" s="2"/>
      <c r="C15" s="2"/>
      <c r="D15" s="2"/>
      <c r="E15" s="2" t="s">
        <v>39</v>
      </c>
      <c r="F15" s="2"/>
      <c r="G15" s="3">
        <v>26500</v>
      </c>
      <c r="H15" s="17"/>
      <c r="I15" s="3">
        <v>35844.050000000003</v>
      </c>
    </row>
    <row r="16" spans="1:9" x14ac:dyDescent="0.25">
      <c r="A16" s="2"/>
      <c r="B16" s="2"/>
      <c r="C16" s="2"/>
      <c r="D16" s="2"/>
      <c r="E16" s="2" t="s">
        <v>40</v>
      </c>
      <c r="F16" s="2"/>
      <c r="G16" s="3">
        <v>5750</v>
      </c>
      <c r="H16" s="17"/>
      <c r="I16" s="3">
        <v>8000</v>
      </c>
    </row>
    <row r="17" spans="1:9" x14ac:dyDescent="0.25">
      <c r="A17" s="2"/>
      <c r="B17" s="2"/>
      <c r="C17" s="2"/>
      <c r="D17" s="2"/>
      <c r="E17" s="2" t="s">
        <v>41</v>
      </c>
      <c r="F17" s="2"/>
      <c r="G17" s="3">
        <v>0</v>
      </c>
      <c r="H17" s="17"/>
      <c r="I17" s="3">
        <v>5000</v>
      </c>
    </row>
    <row r="18" spans="1:9" x14ac:dyDescent="0.25">
      <c r="A18" s="2"/>
      <c r="B18" s="2"/>
      <c r="C18" s="2"/>
      <c r="D18" s="2"/>
      <c r="E18" s="2" t="s">
        <v>42</v>
      </c>
      <c r="F18" s="2"/>
      <c r="G18" s="3">
        <v>1356.25</v>
      </c>
      <c r="H18" s="17"/>
      <c r="I18" s="3">
        <v>4663.75</v>
      </c>
    </row>
    <row r="19" spans="1:9" x14ac:dyDescent="0.25">
      <c r="A19" s="2"/>
      <c r="B19" s="2"/>
      <c r="C19" s="2"/>
      <c r="D19" s="2"/>
      <c r="E19" s="2" t="s">
        <v>43</v>
      </c>
      <c r="F19" s="2"/>
      <c r="G19" s="3">
        <v>11407.25</v>
      </c>
      <c r="H19" s="17"/>
      <c r="I19" s="3">
        <v>19979.7</v>
      </c>
    </row>
    <row r="20" spans="1:9" x14ac:dyDescent="0.25">
      <c r="A20" s="2"/>
      <c r="B20" s="2"/>
      <c r="C20" s="2"/>
      <c r="D20" s="2"/>
      <c r="E20" s="2" t="s">
        <v>44</v>
      </c>
      <c r="F20" s="2"/>
      <c r="G20" s="3">
        <v>0</v>
      </c>
      <c r="H20" s="17"/>
      <c r="I20" s="3">
        <v>0</v>
      </c>
    </row>
    <row r="21" spans="1:9" x14ac:dyDescent="0.25">
      <c r="A21" s="2"/>
      <c r="B21" s="2"/>
      <c r="C21" s="2"/>
      <c r="D21" s="2"/>
      <c r="E21" s="2" t="s">
        <v>45</v>
      </c>
      <c r="F21" s="2"/>
      <c r="G21" s="3">
        <v>10560</v>
      </c>
      <c r="H21" s="17"/>
      <c r="I21" s="3">
        <v>10560</v>
      </c>
    </row>
    <row r="22" spans="1:9" x14ac:dyDescent="0.25">
      <c r="A22" s="2"/>
      <c r="B22" s="2"/>
      <c r="C22" s="2"/>
      <c r="D22" s="2"/>
      <c r="E22" s="2" t="s">
        <v>46</v>
      </c>
      <c r="F22" s="2"/>
      <c r="G22" s="3">
        <v>5194</v>
      </c>
      <c r="H22" s="17"/>
      <c r="I22" s="3">
        <v>14280.4</v>
      </c>
    </row>
    <row r="23" spans="1:9" x14ac:dyDescent="0.25">
      <c r="A23" s="2"/>
      <c r="B23" s="2"/>
      <c r="C23" s="2"/>
      <c r="D23" s="2"/>
      <c r="E23" s="2" t="s">
        <v>47</v>
      </c>
      <c r="F23" s="2"/>
      <c r="G23" s="3"/>
      <c r="H23" s="17"/>
      <c r="I23" s="3"/>
    </row>
    <row r="24" spans="1:9" x14ac:dyDescent="0.25">
      <c r="A24" s="2"/>
      <c r="B24" s="2"/>
      <c r="C24" s="2"/>
      <c r="D24" s="2"/>
      <c r="E24" s="2"/>
      <c r="F24" s="2" t="s">
        <v>48</v>
      </c>
      <c r="G24" s="3">
        <v>0</v>
      </c>
      <c r="H24" s="17"/>
      <c r="I24" s="3">
        <v>0</v>
      </c>
    </row>
    <row r="25" spans="1:9" x14ac:dyDescent="0.25">
      <c r="A25" s="2"/>
      <c r="B25" s="2"/>
      <c r="C25" s="2"/>
      <c r="D25" s="2"/>
      <c r="E25" s="2"/>
      <c r="F25" s="2" t="s">
        <v>49</v>
      </c>
      <c r="G25" s="3">
        <v>0</v>
      </c>
      <c r="H25" s="17"/>
      <c r="I25" s="3">
        <v>0</v>
      </c>
    </row>
    <row r="26" spans="1:9" x14ac:dyDescent="0.25">
      <c r="A26" s="2"/>
      <c r="B26" s="2"/>
      <c r="C26" s="2"/>
      <c r="D26" s="2"/>
      <c r="E26" s="2"/>
      <c r="F26" s="2" t="s">
        <v>50</v>
      </c>
      <c r="G26" s="3">
        <v>0</v>
      </c>
      <c r="H26" s="17"/>
      <c r="I26" s="3">
        <v>0</v>
      </c>
    </row>
    <row r="27" spans="1:9" ht="15.75" thickBot="1" x14ac:dyDescent="0.3">
      <c r="A27" s="2"/>
      <c r="B27" s="2"/>
      <c r="C27" s="2"/>
      <c r="D27" s="2"/>
      <c r="E27" s="2"/>
      <c r="F27" s="2" t="s">
        <v>51</v>
      </c>
      <c r="G27" s="4">
        <v>0</v>
      </c>
      <c r="H27" s="17"/>
      <c r="I27" s="4">
        <v>0</v>
      </c>
    </row>
    <row r="28" spans="1:9" x14ac:dyDescent="0.25">
      <c r="A28" s="2"/>
      <c r="B28" s="2"/>
      <c r="C28" s="2"/>
      <c r="D28" s="2"/>
      <c r="E28" s="2" t="s">
        <v>52</v>
      </c>
      <c r="F28" s="2"/>
      <c r="G28" s="3">
        <f>ROUND(SUM(G23:G27),5)</f>
        <v>0</v>
      </c>
      <c r="H28" s="17"/>
      <c r="I28" s="3">
        <f>ROUND(SUM(I23:I27),5)</f>
        <v>0</v>
      </c>
    </row>
    <row r="29" spans="1:9" x14ac:dyDescent="0.25">
      <c r="A29" s="2"/>
      <c r="B29" s="2"/>
      <c r="C29" s="2"/>
      <c r="D29" s="2"/>
      <c r="E29" s="2" t="s">
        <v>53</v>
      </c>
      <c r="F29" s="2"/>
      <c r="G29" s="3">
        <v>0</v>
      </c>
      <c r="H29" s="17"/>
      <c r="I29" s="3">
        <v>186.52</v>
      </c>
    </row>
    <row r="30" spans="1:9" x14ac:dyDescent="0.25">
      <c r="A30" s="2"/>
      <c r="B30" s="2"/>
      <c r="C30" s="2"/>
      <c r="D30" s="2"/>
      <c r="E30" s="2" t="s">
        <v>55</v>
      </c>
      <c r="F30" s="2"/>
      <c r="G30" s="3">
        <v>470.99</v>
      </c>
      <c r="H30" s="17"/>
      <c r="I30" s="3">
        <v>0</v>
      </c>
    </row>
    <row r="31" spans="1:9" ht="15.75" thickBot="1" x14ac:dyDescent="0.3">
      <c r="A31" s="2"/>
      <c r="B31" s="2"/>
      <c r="C31" s="2"/>
      <c r="D31" s="2"/>
      <c r="E31" s="2" t="s">
        <v>60</v>
      </c>
      <c r="F31" s="2"/>
      <c r="G31" s="5">
        <v>0</v>
      </c>
      <c r="H31" s="17"/>
      <c r="I31" s="5">
        <v>1120</v>
      </c>
    </row>
    <row r="32" spans="1:9" ht="15.75" thickBot="1" x14ac:dyDescent="0.3">
      <c r="A32" s="2"/>
      <c r="B32" s="2"/>
      <c r="C32" s="2"/>
      <c r="D32" s="2" t="s">
        <v>56</v>
      </c>
      <c r="E32" s="2"/>
      <c r="F32" s="2"/>
      <c r="G32" s="6">
        <f>ROUND(SUM(G13:G22)+SUM(G28:G31),5)</f>
        <v>71636.740000000005</v>
      </c>
      <c r="H32" s="17"/>
      <c r="I32" s="6">
        <f>ROUND(SUM(I13:I22)+SUM(I28:I31),5)</f>
        <v>104834.42</v>
      </c>
    </row>
    <row r="33" spans="1:9" ht="15.75" thickBot="1" x14ac:dyDescent="0.3">
      <c r="A33" s="2"/>
      <c r="B33" s="2"/>
      <c r="C33" s="2"/>
      <c r="D33" s="2" t="s">
        <v>59</v>
      </c>
      <c r="E33" s="2"/>
      <c r="F33" s="2"/>
      <c r="G33" s="6">
        <v>0</v>
      </c>
      <c r="H33" s="17"/>
      <c r="I33" s="6">
        <v>746.81</v>
      </c>
    </row>
    <row r="34" spans="1:9" ht="15.75" thickBot="1" x14ac:dyDescent="0.3">
      <c r="A34" s="2"/>
      <c r="B34" s="2"/>
      <c r="C34" s="2" t="s">
        <v>57</v>
      </c>
      <c r="D34" s="2"/>
      <c r="E34" s="2"/>
      <c r="F34" s="2"/>
      <c r="G34" s="6">
        <f>ROUND(SUM(G10:G12)+G32,5)</f>
        <v>81216.710000000006</v>
      </c>
      <c r="H34" s="17"/>
      <c r="I34" s="6">
        <f>ROUND(SUM(I10:I12)+I32,5)+I33</f>
        <v>105581.23</v>
      </c>
    </row>
    <row r="35" spans="1:9" s="8" customFormat="1" ht="12" thickBot="1" x14ac:dyDescent="0.25">
      <c r="A35" s="2" t="s">
        <v>23</v>
      </c>
      <c r="B35" s="2"/>
      <c r="C35" s="2"/>
      <c r="D35" s="2"/>
      <c r="E35" s="2"/>
      <c r="F35" s="2"/>
      <c r="G35" s="7">
        <f>ROUND(G9-G34,5)</f>
        <v>-14153.88</v>
      </c>
      <c r="H35" s="2"/>
      <c r="I35" s="7">
        <f>ROUND(I9-I34,5)</f>
        <v>26218.46</v>
      </c>
    </row>
    <row r="36" spans="1:9" ht="15.75" thickTop="1" x14ac:dyDescent="0.25"/>
  </sheetData>
  <pageMargins left="0.7" right="0.7" top="0.75" bottom="0.75" header="0.3" footer="0.3"/>
  <pageSetup orientation="portrait" r:id="rId1"/>
  <headerFooter>
    <oddHeader>&amp;C&amp;"Arial,Bold"&amp;18Santa Maria Valley Tourism Marketing District&amp;14
Profit &amp; Loss vs Prior Year (YTD)&amp;"Arial,Regular"&amp;10
As of August 31,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Balance Sheet</vt:lpstr>
      <vt:lpstr>P&amp;L vs Budget</vt:lpstr>
      <vt:lpstr>P&amp;L Prior Year</vt:lpstr>
      <vt:lpstr>'Balance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Morris</dc:creator>
  <cp:lastModifiedBy>Glenn Morris</cp:lastModifiedBy>
  <cp:lastPrinted>2023-09-12T22:57:24Z</cp:lastPrinted>
  <dcterms:created xsi:type="dcterms:W3CDTF">2023-09-12T15:38:17Z</dcterms:created>
  <dcterms:modified xsi:type="dcterms:W3CDTF">2023-09-12T22:57:40Z</dcterms:modified>
</cp:coreProperties>
</file>