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TMD &amp; VCB\Tourism Marketing District\TOT Reports\"/>
    </mc:Choice>
  </mc:AlternateContent>
  <bookViews>
    <workbookView xWindow="28680" yWindow="-120" windowWidth="29040" windowHeight="15840" tabRatio="862"/>
  </bookViews>
  <sheets>
    <sheet name="2021 &amp; 2022" sheetId="32" r:id="rId1"/>
    <sheet name="2020 &amp; 2021" sheetId="31" r:id="rId2"/>
    <sheet name="2019 &amp; 2020" sheetId="30" r:id="rId3"/>
    <sheet name="2018 &amp; 2019 " sheetId="29" r:id="rId4"/>
    <sheet name="2017 &amp; 2018" sheetId="28" r:id="rId5"/>
    <sheet name="2016 &amp; 2017" sheetId="27" r:id="rId6"/>
    <sheet name="2015 &amp; 2016" sheetId="26" r:id="rId7"/>
    <sheet name="2014 &amp; 2015" sheetId="25" r:id="rId8"/>
    <sheet name="2013 &amp; 2014" sheetId="24" r:id="rId9"/>
    <sheet name="2012 &amp; 2013" sheetId="23" r:id="rId10"/>
    <sheet name="2011 &amp; 2012" sheetId="22" r:id="rId11"/>
    <sheet name="2010 &amp; 2011" sheetId="21" r:id="rId12"/>
    <sheet name="2009 &amp; 2010" sheetId="19" r:id="rId13"/>
    <sheet name="2008 &amp; 2009" sheetId="18" r:id="rId14"/>
    <sheet name="2007 &amp; 2008" sheetId="17" r:id="rId15"/>
    <sheet name="2006 &amp; 2007" sheetId="16" r:id="rId16"/>
    <sheet name="2005 &amp; 2006" sheetId="15" r:id="rId17"/>
    <sheet name="2004 &amp; 2005" sheetId="14" r:id="rId18"/>
    <sheet name="FOR SB County" sheetId="20" r:id="rId19"/>
  </sheets>
  <externalReferences>
    <externalReference r:id="rId20"/>
  </externalReferences>
  <definedNames>
    <definedName name="object">[1]lookup!$A$1:$B$90</definedName>
    <definedName name="_xlnm.Print_Area" localSheetId="17">'2004 &amp; 2005'!$A$1:$G$21</definedName>
    <definedName name="_xlnm.Print_Area" localSheetId="16">'2005 &amp; 2006'!$A$1:$I$21</definedName>
    <definedName name="_xlnm.Print_Area" localSheetId="15">'2006 &amp; 2007'!$A$1:$I$21</definedName>
    <definedName name="_xlnm.Print_Area" localSheetId="14">'2007 &amp; 2008'!$A$1:$I$21</definedName>
    <definedName name="_xlnm.Print_Area" localSheetId="13">'2008 &amp; 2009'!$A$1:$I$21</definedName>
    <definedName name="_xlnm.Print_Area" localSheetId="12">'2009 &amp; 2010'!$A$1:$I$21</definedName>
    <definedName name="_xlnm.Print_Area" localSheetId="11">'2010 &amp; 2011'!$A$1:$I$21</definedName>
    <definedName name="_xlnm.Print_Area" localSheetId="10">'2011 &amp; 2012'!$A$1:$I$21</definedName>
    <definedName name="_xlnm.Print_Area" localSheetId="9">'2012 &amp; 2013'!$A$1:$I$21</definedName>
    <definedName name="_xlnm.Print_Area" localSheetId="8">'2013 &amp; 2014'!$A$1:$I$21</definedName>
    <definedName name="_xlnm.Print_Area" localSheetId="7">'2014 &amp; 2015'!$A$1:$I$21</definedName>
    <definedName name="_xlnm.Print_Area" localSheetId="6">'2015 &amp; 2016'!$A$1:$I$21</definedName>
    <definedName name="_xlnm.Print_Area" localSheetId="5">'2016 &amp; 2017'!$A$1:$I$21</definedName>
    <definedName name="_xlnm.Print_Area" localSheetId="4">'2017 &amp; 2018'!$A$1:$I$21</definedName>
    <definedName name="_xlnm.Print_Area" localSheetId="3">'2018 &amp; 2019 '!$A$1:$I$21</definedName>
    <definedName name="_xlnm.Print_Area" localSheetId="2">'2019 &amp; 2020'!$A$1:$I$21</definedName>
    <definedName name="_xlnm.Print_Area" localSheetId="1">'2020 &amp; 2021'!$A$1:$I$21</definedName>
    <definedName name="_xlnm.Print_Area" localSheetId="0">'2021 &amp; 2022'!$A$1:$I$21</definedName>
    <definedName name="_xlnm.Print_Area" localSheetId="18">'FOR SB County'!$A$2:$G$19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2" l="1"/>
  <c r="H14" i="32"/>
  <c r="H13" i="32"/>
  <c r="H12" i="32"/>
  <c r="H10" i="32"/>
  <c r="I10" i="32"/>
  <c r="H11" i="32"/>
  <c r="I11" i="32"/>
  <c r="E21" i="32"/>
  <c r="H9" i="32"/>
  <c r="F9" i="32"/>
  <c r="F10" i="32" s="1"/>
  <c r="F11" i="32" s="1"/>
  <c r="F12" i="32" s="1"/>
  <c r="F13" i="32" s="1"/>
  <c r="F14" i="32" s="1"/>
  <c r="F15" i="32" s="1"/>
  <c r="F16" i="32" s="1"/>
  <c r="F17" i="32" s="1"/>
  <c r="F18" i="32" s="1"/>
  <c r="F19" i="32" s="1"/>
  <c r="F20" i="32" s="1"/>
  <c r="C9" i="32"/>
  <c r="C10" i="32" s="1"/>
  <c r="I20" i="31"/>
  <c r="H20" i="31"/>
  <c r="I19" i="31"/>
  <c r="H19" i="31"/>
  <c r="H18" i="31"/>
  <c r="H17" i="31"/>
  <c r="C11" i="32" l="1"/>
  <c r="B21" i="32"/>
  <c r="I9" i="32"/>
  <c r="H16" i="31"/>
  <c r="B11" i="31"/>
  <c r="I10" i="31"/>
  <c r="C12" i="32" l="1"/>
  <c r="I12" i="32" s="1"/>
  <c r="H15" i="31"/>
  <c r="H13" i="31"/>
  <c r="H14" i="31"/>
  <c r="H12" i="31"/>
  <c r="H11" i="31"/>
  <c r="C13" i="32" l="1"/>
  <c r="I13" i="32" s="1"/>
  <c r="H10" i="31"/>
  <c r="E21" i="31"/>
  <c r="B21" i="31"/>
  <c r="H9" i="31"/>
  <c r="F9" i="31"/>
  <c r="F10" i="31" s="1"/>
  <c r="F11" i="31" s="1"/>
  <c r="F12" i="31" s="1"/>
  <c r="F13" i="31" s="1"/>
  <c r="F14" i="31" s="1"/>
  <c r="F15" i="31" s="1"/>
  <c r="F16" i="31" s="1"/>
  <c r="F17" i="31" s="1"/>
  <c r="F18" i="31" s="1"/>
  <c r="F19" i="31" s="1"/>
  <c r="F20" i="31" s="1"/>
  <c r="C9" i="31"/>
  <c r="C10" i="31" s="1"/>
  <c r="C11" i="31" s="1"/>
  <c r="I11" i="31" s="1"/>
  <c r="H20" i="30"/>
  <c r="I19" i="30"/>
  <c r="H19" i="30"/>
  <c r="I18" i="30"/>
  <c r="H18" i="30"/>
  <c r="C14" i="32" l="1"/>
  <c r="I9" i="31"/>
  <c r="C12" i="31"/>
  <c r="I12" i="31" s="1"/>
  <c r="H17" i="30"/>
  <c r="C15" i="32" l="1"/>
  <c r="C13" i="31"/>
  <c r="I13" i="31" s="1"/>
  <c r="I16" i="30"/>
  <c r="H16" i="30"/>
  <c r="C16" i="32" l="1"/>
  <c r="C14" i="31"/>
  <c r="I14" i="31" s="1"/>
  <c r="H15" i="30"/>
  <c r="C17" i="32" l="1"/>
  <c r="C15" i="31"/>
  <c r="I15" i="31" s="1"/>
  <c r="H14" i="30"/>
  <c r="C18" i="32" l="1"/>
  <c r="C16" i="31"/>
  <c r="I16" i="31" s="1"/>
  <c r="H13" i="30"/>
  <c r="C19" i="32" l="1"/>
  <c r="C17" i="31"/>
  <c r="I17" i="31" s="1"/>
  <c r="H12" i="30"/>
  <c r="C20" i="32" l="1"/>
  <c r="C18" i="31"/>
  <c r="I18" i="31" s="1"/>
  <c r="H11" i="30"/>
  <c r="C19" i="31" l="1"/>
  <c r="H10" i="30"/>
  <c r="C20" i="31" l="1"/>
  <c r="E21" i="30"/>
  <c r="B21" i="30"/>
  <c r="H9" i="30"/>
  <c r="F9" i="30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C9" i="30"/>
  <c r="C10" i="30" s="1"/>
  <c r="I10" i="30" s="1"/>
  <c r="C11" i="30" l="1"/>
  <c r="I11" i="30" s="1"/>
  <c r="I9" i="30"/>
  <c r="H20" i="29"/>
  <c r="C12" i="30" l="1"/>
  <c r="I12" i="30" s="1"/>
  <c r="H19" i="29"/>
  <c r="C13" i="30" l="1"/>
  <c r="I13" i="30" s="1"/>
  <c r="H18" i="29"/>
  <c r="C14" i="30" l="1"/>
  <c r="I14" i="30" s="1"/>
  <c r="H17" i="29"/>
  <c r="C15" i="30" l="1"/>
  <c r="I15" i="30" s="1"/>
  <c r="H16" i="29"/>
  <c r="C16" i="30" l="1"/>
  <c r="H15" i="29"/>
  <c r="C17" i="30" l="1"/>
  <c r="I17" i="30" s="1"/>
  <c r="H14" i="29"/>
  <c r="C18" i="30" l="1"/>
  <c r="H13" i="29"/>
  <c r="C19" i="30" l="1"/>
  <c r="H12" i="29"/>
  <c r="C20" i="30" l="1"/>
  <c r="I20" i="30" s="1"/>
  <c r="H11" i="29"/>
  <c r="H10" i="29" l="1"/>
  <c r="E21" i="29" l="1"/>
  <c r="B21" i="29"/>
  <c r="H9" i="29"/>
  <c r="F9" i="29"/>
  <c r="F10" i="29" s="1"/>
  <c r="F11" i="29" s="1"/>
  <c r="F12" i="29" s="1"/>
  <c r="F13" i="29" s="1"/>
  <c r="F14" i="29" s="1"/>
  <c r="F15" i="29" s="1"/>
  <c r="F16" i="29" s="1"/>
  <c r="F17" i="29" s="1"/>
  <c r="F18" i="29" s="1"/>
  <c r="F19" i="29" s="1"/>
  <c r="F20" i="29" s="1"/>
  <c r="C9" i="29"/>
  <c r="C10" i="29" s="1"/>
  <c r="I10" i="29" s="1"/>
  <c r="I9" i="29" l="1"/>
  <c r="C11" i="29"/>
  <c r="I11" i="29" s="1"/>
  <c r="H20" i="28"/>
  <c r="C12" i="29" l="1"/>
  <c r="I12" i="29" s="1"/>
  <c r="H19" i="28"/>
  <c r="C13" i="29" l="1"/>
  <c r="I13" i="29" s="1"/>
  <c r="H18" i="28"/>
  <c r="C14" i="29" l="1"/>
  <c r="I14" i="29" s="1"/>
  <c r="H17" i="28"/>
  <c r="C15" i="29" l="1"/>
  <c r="I15" i="29" s="1"/>
  <c r="H16" i="28"/>
  <c r="C16" i="29" l="1"/>
  <c r="I16" i="29" s="1"/>
  <c r="H15" i="28"/>
  <c r="C17" i="29" l="1"/>
  <c r="I17" i="29" s="1"/>
  <c r="H14" i="28"/>
  <c r="C18" i="29" l="1"/>
  <c r="I18" i="29" s="1"/>
  <c r="H13" i="28"/>
  <c r="C19" i="29" l="1"/>
  <c r="I19" i="29" s="1"/>
  <c r="H12" i="28"/>
  <c r="C20" i="29" l="1"/>
  <c r="I20" i="29" s="1"/>
  <c r="H11" i="28"/>
  <c r="H10" i="28" l="1"/>
  <c r="E21" i="28" l="1"/>
  <c r="B21" i="28"/>
  <c r="H9" i="28"/>
  <c r="F9" i="28"/>
  <c r="F10" i="28" s="1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C9" i="28"/>
  <c r="C10" i="28" s="1"/>
  <c r="I10" i="28" s="1"/>
  <c r="C11" i="28" l="1"/>
  <c r="I11" i="28" s="1"/>
  <c r="I9" i="28"/>
  <c r="C12" i="28" l="1"/>
  <c r="I12" i="28" s="1"/>
  <c r="C13" i="28" l="1"/>
  <c r="I13" i="28" s="1"/>
  <c r="C14" i="28" l="1"/>
  <c r="I14" i="28" s="1"/>
  <c r="C15" i="28" l="1"/>
  <c r="I15" i="28" s="1"/>
  <c r="C16" i="28" l="1"/>
  <c r="I16" i="28" s="1"/>
  <c r="C17" i="28" l="1"/>
  <c r="I17" i="28" s="1"/>
  <c r="C18" i="28" l="1"/>
  <c r="I18" i="28" s="1"/>
  <c r="C19" i="28" l="1"/>
  <c r="I19" i="28" s="1"/>
  <c r="H20" i="27"/>
  <c r="C20" i="28" l="1"/>
  <c r="I20" i="28" s="1"/>
  <c r="H19" i="27"/>
  <c r="H18" i="27" l="1"/>
  <c r="H17" i="27" l="1"/>
  <c r="H16" i="27" l="1"/>
  <c r="H15" i="27" l="1"/>
  <c r="H14" i="27" l="1"/>
  <c r="H13" i="27" l="1"/>
  <c r="H12" i="27" l="1"/>
  <c r="H11" i="27" l="1"/>
  <c r="H10" i="27" l="1"/>
  <c r="E21" i="27" l="1"/>
  <c r="B21" i="27"/>
  <c r="H9" i="27"/>
  <c r="F9" i="27"/>
  <c r="C9" i="27"/>
  <c r="C10" i="27" s="1"/>
  <c r="I9" i="27" l="1"/>
  <c r="C11" i="27"/>
  <c r="F10" i="27"/>
  <c r="F11" i="27" s="1"/>
  <c r="F12" i="27" s="1"/>
  <c r="F13" i="27" s="1"/>
  <c r="F14" i="27" s="1"/>
  <c r="F15" i="27" s="1"/>
  <c r="H20" i="26"/>
  <c r="I11" i="27" l="1"/>
  <c r="I10" i="27"/>
  <c r="F16" i="27"/>
  <c r="F17" i="27" s="1"/>
  <c r="F18" i="27" s="1"/>
  <c r="F19" i="27" s="1"/>
  <c r="F20" i="27" s="1"/>
  <c r="C12" i="27"/>
  <c r="I12" i="27" s="1"/>
  <c r="H19" i="26"/>
  <c r="C13" i="27" l="1"/>
  <c r="I13" i="27" s="1"/>
  <c r="H18" i="26"/>
  <c r="C14" i="27" l="1"/>
  <c r="I14" i="27" s="1"/>
  <c r="H17" i="26"/>
  <c r="C15" i="27" l="1"/>
  <c r="I15" i="27" s="1"/>
  <c r="H16" i="26"/>
  <c r="C16" i="27" l="1"/>
  <c r="I16" i="27" s="1"/>
  <c r="H15" i="26"/>
  <c r="C17" i="27" l="1"/>
  <c r="I17" i="27" s="1"/>
  <c r="H14" i="26"/>
  <c r="C18" i="27" l="1"/>
  <c r="I18" i="27" s="1"/>
  <c r="H13" i="26"/>
  <c r="C19" i="27" l="1"/>
  <c r="I19" i="27" s="1"/>
  <c r="H12" i="26"/>
  <c r="C20" i="27" l="1"/>
  <c r="I20" i="27" s="1"/>
  <c r="H11" i="26"/>
  <c r="H10" i="26" l="1"/>
  <c r="E21" i="26" l="1"/>
  <c r="B21" i="26"/>
  <c r="H9" i="26"/>
  <c r="F9" i="26"/>
  <c r="F10" i="26" s="1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C9" i="26"/>
  <c r="C10" i="26" s="1"/>
  <c r="I10" i="26" s="1"/>
  <c r="I9" i="26" l="1"/>
  <c r="C11" i="26"/>
  <c r="I11" i="26" s="1"/>
  <c r="H20" i="25"/>
  <c r="C12" i="26" l="1"/>
  <c r="I12" i="26" s="1"/>
  <c r="H19" i="25"/>
  <c r="C13" i="26" l="1"/>
  <c r="I13" i="26" s="1"/>
  <c r="H18" i="25"/>
  <c r="C14" i="26" l="1"/>
  <c r="I14" i="26" s="1"/>
  <c r="H17" i="25"/>
  <c r="C15" i="26" l="1"/>
  <c r="I15" i="26" s="1"/>
  <c r="H16" i="25"/>
  <c r="C16" i="26" l="1"/>
  <c r="I16" i="26" s="1"/>
  <c r="H15" i="25"/>
  <c r="C17" i="26" l="1"/>
  <c r="I17" i="26" s="1"/>
  <c r="H14" i="25"/>
  <c r="C18" i="26" l="1"/>
  <c r="I18" i="26" s="1"/>
  <c r="H13" i="25"/>
  <c r="C19" i="26" l="1"/>
  <c r="I19" i="26" s="1"/>
  <c r="H12" i="25"/>
  <c r="C20" i="26" l="1"/>
  <c r="I20" i="26" s="1"/>
  <c r="H11" i="25"/>
  <c r="H10" i="25" l="1"/>
  <c r="E21" i="25" l="1"/>
  <c r="B21" i="25"/>
  <c r="H9" i="25"/>
  <c r="F9" i="25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C9" i="25"/>
  <c r="C10" i="25" s="1"/>
  <c r="I10" i="25" s="1"/>
  <c r="I9" i="25" l="1"/>
  <c r="C11" i="25"/>
  <c r="I11" i="25" s="1"/>
  <c r="H20" i="24"/>
  <c r="H19" i="24"/>
  <c r="H18" i="24"/>
  <c r="H17" i="24"/>
  <c r="H16" i="24"/>
  <c r="H15" i="24"/>
  <c r="H14" i="24"/>
  <c r="H13" i="24"/>
  <c r="H12" i="24"/>
  <c r="H11" i="24"/>
  <c r="H10" i="24"/>
  <c r="C9" i="24"/>
  <c r="I9" i="24" s="1"/>
  <c r="F9" i="24"/>
  <c r="H9" i="24"/>
  <c r="F10" i="24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B21" i="24"/>
  <c r="E21" i="24"/>
  <c r="H20" i="23"/>
  <c r="H19" i="23"/>
  <c r="H18" i="23"/>
  <c r="B21" i="23"/>
  <c r="H17" i="23"/>
  <c r="H16" i="23"/>
  <c r="H15" i="23"/>
  <c r="H14" i="23"/>
  <c r="H13" i="23"/>
  <c r="H12" i="23"/>
  <c r="H11" i="23"/>
  <c r="H10" i="23"/>
  <c r="C9" i="23"/>
  <c r="F9" i="23"/>
  <c r="I9" i="23" s="1"/>
  <c r="H9" i="23"/>
  <c r="C10" i="23"/>
  <c r="F10" i="23"/>
  <c r="C11" i="23"/>
  <c r="E21" i="23"/>
  <c r="H20" i="22"/>
  <c r="H19" i="22"/>
  <c r="H18" i="22"/>
  <c r="H17" i="22"/>
  <c r="H16" i="22"/>
  <c r="H15" i="22"/>
  <c r="H14" i="22"/>
  <c r="H13" i="22"/>
  <c r="H12" i="22"/>
  <c r="H11" i="22"/>
  <c r="H10" i="22"/>
  <c r="C9" i="22"/>
  <c r="I9" i="22" s="1"/>
  <c r="F9" i="22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H9" i="22"/>
  <c r="B21" i="22"/>
  <c r="E21" i="22"/>
  <c r="H20" i="21"/>
  <c r="H19" i="21"/>
  <c r="H18" i="21"/>
  <c r="H17" i="21"/>
  <c r="H16" i="21"/>
  <c r="H15" i="21"/>
  <c r="H14" i="21"/>
  <c r="H13" i="21"/>
  <c r="H12" i="21"/>
  <c r="H11" i="21"/>
  <c r="H10" i="21"/>
  <c r="C9" i="21"/>
  <c r="I9" i="21" s="1"/>
  <c r="F9" i="21"/>
  <c r="H9" i="21"/>
  <c r="C10" i="21"/>
  <c r="I10" i="21" s="1"/>
  <c r="F10" i="21"/>
  <c r="F11" i="21"/>
  <c r="F12" i="21" s="1"/>
  <c r="F13" i="21" s="1"/>
  <c r="F14" i="21" s="1"/>
  <c r="F15" i="21" s="1"/>
  <c r="F16" i="21" s="1"/>
  <c r="F17" i="21" s="1"/>
  <c r="F18" i="21" s="1"/>
  <c r="F19" i="21" s="1"/>
  <c r="F20" i="21" s="1"/>
  <c r="B21" i="21"/>
  <c r="E21" i="21"/>
  <c r="H20" i="19"/>
  <c r="H19" i="19"/>
  <c r="H18" i="19"/>
  <c r="H17" i="19"/>
  <c r="H16" i="19"/>
  <c r="H15" i="19"/>
  <c r="H14" i="19"/>
  <c r="H13" i="19"/>
  <c r="H12" i="19"/>
  <c r="H11" i="19"/>
  <c r="H10" i="19"/>
  <c r="C7" i="20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F7" i="20"/>
  <c r="F8" i="20" s="1"/>
  <c r="F9" i="20" s="1"/>
  <c r="F10" i="20" s="1"/>
  <c r="F11" i="20" s="1"/>
  <c r="F12" i="20" s="1"/>
  <c r="B19" i="20"/>
  <c r="E19" i="20"/>
  <c r="C9" i="19"/>
  <c r="F9" i="19"/>
  <c r="I9" i="19" s="1"/>
  <c r="H9" i="19"/>
  <c r="C10" i="19"/>
  <c r="C11" i="19" s="1"/>
  <c r="B21" i="19"/>
  <c r="E21" i="19"/>
  <c r="H20" i="18"/>
  <c r="H19" i="18"/>
  <c r="H18" i="18"/>
  <c r="H17" i="18"/>
  <c r="H16" i="18"/>
  <c r="H15" i="18"/>
  <c r="H14" i="18"/>
  <c r="H13" i="18"/>
  <c r="H12" i="18"/>
  <c r="H11" i="18"/>
  <c r="H10" i="18"/>
  <c r="C9" i="18"/>
  <c r="C10" i="18" s="1"/>
  <c r="C11" i="18" s="1"/>
  <c r="F9" i="18"/>
  <c r="H9" i="18"/>
  <c r="F10" i="18"/>
  <c r="B21" i="18"/>
  <c r="E21" i="18"/>
  <c r="H20" i="17"/>
  <c r="H19" i="17"/>
  <c r="H18" i="17"/>
  <c r="H17" i="17"/>
  <c r="H16" i="17"/>
  <c r="H15" i="17"/>
  <c r="H14" i="17"/>
  <c r="H13" i="17"/>
  <c r="H12" i="17"/>
  <c r="H11" i="17"/>
  <c r="H10" i="17"/>
  <c r="F9" i="17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C9" i="17"/>
  <c r="I9" i="17" s="1"/>
  <c r="H9" i="17"/>
  <c r="B21" i="17"/>
  <c r="E21" i="17"/>
  <c r="H20" i="16"/>
  <c r="H19" i="16"/>
  <c r="H18" i="16"/>
  <c r="H17" i="16"/>
  <c r="H16" i="16"/>
  <c r="H15" i="16"/>
  <c r="H14" i="16"/>
  <c r="H13" i="16"/>
  <c r="H12" i="16"/>
  <c r="H11" i="16"/>
  <c r="H10" i="16"/>
  <c r="C9" i="16"/>
  <c r="F9" i="16"/>
  <c r="I9" i="16" s="1"/>
  <c r="H9" i="16"/>
  <c r="C10" i="16"/>
  <c r="C11" i="16" s="1"/>
  <c r="B21" i="16"/>
  <c r="E21" i="16"/>
  <c r="E19" i="15"/>
  <c r="H19" i="15" s="1"/>
  <c r="E18" i="15"/>
  <c r="E17" i="15"/>
  <c r="E16" i="15"/>
  <c r="E15" i="15"/>
  <c r="E14" i="15"/>
  <c r="E13" i="15"/>
  <c r="H13" i="15" s="1"/>
  <c r="E12" i="15"/>
  <c r="E11" i="15"/>
  <c r="E10" i="15"/>
  <c r="E9" i="15"/>
  <c r="F9" i="15" s="1"/>
  <c r="H18" i="15"/>
  <c r="H17" i="15"/>
  <c r="H16" i="15"/>
  <c r="B20" i="14"/>
  <c r="E20" i="15" s="1"/>
  <c r="B21" i="15"/>
  <c r="C9" i="15"/>
  <c r="C10" i="15"/>
  <c r="C11" i="15" s="1"/>
  <c r="H14" i="15"/>
  <c r="H12" i="15"/>
  <c r="H10" i="15"/>
  <c r="H9" i="15"/>
  <c r="E9" i="14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C9" i="14"/>
  <c r="C10" i="14" s="1"/>
  <c r="D21" i="14"/>
  <c r="B21" i="14"/>
  <c r="F21" i="14" s="1"/>
  <c r="F20" i="14"/>
  <c r="F19" i="14"/>
  <c r="F18" i="14"/>
  <c r="F17" i="14"/>
  <c r="F16" i="14"/>
  <c r="F15" i="14"/>
  <c r="F14" i="14"/>
  <c r="F13" i="14"/>
  <c r="F12" i="14"/>
  <c r="F11" i="14"/>
  <c r="F10" i="14"/>
  <c r="F9" i="14"/>
  <c r="F10" i="15" l="1"/>
  <c r="I10" i="15" s="1"/>
  <c r="I9" i="15"/>
  <c r="C10" i="17"/>
  <c r="I9" i="18"/>
  <c r="F10" i="19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I10" i="19"/>
  <c r="C10" i="22"/>
  <c r="C10" i="24"/>
  <c r="C12" i="25"/>
  <c r="I12" i="25" s="1"/>
  <c r="C11" i="14"/>
  <c r="G10" i="14"/>
  <c r="I10" i="18"/>
  <c r="F11" i="18"/>
  <c r="F12" i="18" s="1"/>
  <c r="F13" i="18" s="1"/>
  <c r="F14" i="18" s="1"/>
  <c r="F15" i="18" s="1"/>
  <c r="F16" i="18" s="1"/>
  <c r="F17" i="18" s="1"/>
  <c r="F18" i="18" s="1"/>
  <c r="F19" i="18" s="1"/>
  <c r="F20" i="18" s="1"/>
  <c r="G9" i="14"/>
  <c r="F10" i="16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11" i="15"/>
  <c r="F12" i="15" s="1"/>
  <c r="F13" i="15" s="1"/>
  <c r="F14" i="15" s="1"/>
  <c r="H11" i="15"/>
  <c r="F15" i="15"/>
  <c r="F16" i="15" s="1"/>
  <c r="F17" i="15" s="1"/>
  <c r="F18" i="15" s="1"/>
  <c r="F19" i="15" s="1"/>
  <c r="F20" i="15" s="1"/>
  <c r="H15" i="15"/>
  <c r="C12" i="15"/>
  <c r="I11" i="15"/>
  <c r="E21" i="15"/>
  <c r="I11" i="19"/>
  <c r="I10" i="23"/>
  <c r="F11" i="23"/>
  <c r="F12" i="23" s="1"/>
  <c r="F13" i="23" s="1"/>
  <c r="F14" i="23" s="1"/>
  <c r="F15" i="23" s="1"/>
  <c r="F16" i="23" s="1"/>
  <c r="F17" i="23" s="1"/>
  <c r="F18" i="23" s="1"/>
  <c r="F19" i="23" s="1"/>
  <c r="F20" i="23" s="1"/>
  <c r="H20" i="15"/>
  <c r="C12" i="16"/>
  <c r="C12" i="18"/>
  <c r="C12" i="19"/>
  <c r="C11" i="21"/>
  <c r="C12" i="23"/>
  <c r="I11" i="18" l="1"/>
  <c r="I11" i="23"/>
  <c r="I10" i="24"/>
  <c r="C11" i="24"/>
  <c r="I10" i="22"/>
  <c r="C11" i="22"/>
  <c r="C11" i="17"/>
  <c r="I10" i="17"/>
  <c r="C13" i="25"/>
  <c r="I13" i="25" s="1"/>
  <c r="C13" i="15"/>
  <c r="I12" i="15"/>
  <c r="I11" i="16"/>
  <c r="I12" i="18"/>
  <c r="C13" i="18"/>
  <c r="I10" i="16"/>
  <c r="I12" i="23"/>
  <c r="C13" i="23"/>
  <c r="I12" i="16"/>
  <c r="C13" i="16"/>
  <c r="I12" i="19"/>
  <c r="C13" i="19"/>
  <c r="I11" i="21"/>
  <c r="C12" i="21"/>
  <c r="G11" i="14"/>
  <c r="C12" i="14"/>
  <c r="I11" i="17" l="1"/>
  <c r="C12" i="17"/>
  <c r="I11" i="22"/>
  <c r="C12" i="22"/>
  <c r="I11" i="24"/>
  <c r="C12" i="24"/>
  <c r="C14" i="25"/>
  <c r="I14" i="25" s="1"/>
  <c r="I12" i="21"/>
  <c r="C13" i="21"/>
  <c r="I13" i="16"/>
  <c r="C14" i="16"/>
  <c r="C13" i="14"/>
  <c r="G12" i="14"/>
  <c r="I13" i="19"/>
  <c r="C14" i="19"/>
  <c r="C14" i="23"/>
  <c r="I13" i="23"/>
  <c r="I13" i="18"/>
  <c r="C14" i="18"/>
  <c r="C14" i="15"/>
  <c r="I13" i="15"/>
  <c r="I12" i="22" l="1"/>
  <c r="C13" i="22"/>
  <c r="I12" i="24"/>
  <c r="C13" i="24"/>
  <c r="C13" i="17"/>
  <c r="I12" i="17"/>
  <c r="C15" i="25"/>
  <c r="I15" i="25" s="1"/>
  <c r="C14" i="14"/>
  <c r="G13" i="14"/>
  <c r="I14" i="16"/>
  <c r="C15" i="16"/>
  <c r="I14" i="15"/>
  <c r="C15" i="15"/>
  <c r="I14" i="23"/>
  <c r="C15" i="23"/>
  <c r="I14" i="18"/>
  <c r="C15" i="18"/>
  <c r="I14" i="19"/>
  <c r="C15" i="19"/>
  <c r="I13" i="21"/>
  <c r="C14" i="21"/>
  <c r="C14" i="17" l="1"/>
  <c r="I13" i="17"/>
  <c r="I13" i="24"/>
  <c r="C14" i="24"/>
  <c r="I13" i="22"/>
  <c r="C14" i="22"/>
  <c r="C16" i="25"/>
  <c r="I16" i="25" s="1"/>
  <c r="C16" i="19"/>
  <c r="I15" i="19"/>
  <c r="I14" i="21"/>
  <c r="C15" i="21"/>
  <c r="I15" i="18"/>
  <c r="C16" i="18"/>
  <c r="I15" i="23"/>
  <c r="C16" i="23"/>
  <c r="I15" i="16"/>
  <c r="C16" i="16"/>
  <c r="I15" i="15"/>
  <c r="C16" i="15"/>
  <c r="C15" i="14"/>
  <c r="G14" i="14"/>
  <c r="I14" i="22" l="1"/>
  <c r="C15" i="22"/>
  <c r="C15" i="24"/>
  <c r="I14" i="24"/>
  <c r="I14" i="17"/>
  <c r="C15" i="17"/>
  <c r="C17" i="25"/>
  <c r="I17" i="25" s="1"/>
  <c r="G15" i="14"/>
  <c r="C16" i="14"/>
  <c r="I16" i="16"/>
  <c r="C17" i="16"/>
  <c r="I16" i="18"/>
  <c r="C17" i="18"/>
  <c r="C17" i="19"/>
  <c r="I16" i="19"/>
  <c r="C17" i="15"/>
  <c r="I16" i="15"/>
  <c r="I16" i="23"/>
  <c r="C17" i="23"/>
  <c r="I15" i="21"/>
  <c r="C16" i="21"/>
  <c r="I15" i="17" l="1"/>
  <c r="C16" i="17"/>
  <c r="C16" i="24"/>
  <c r="I15" i="24"/>
  <c r="I15" i="22"/>
  <c r="C16" i="22"/>
  <c r="C18" i="25"/>
  <c r="I18" i="25" s="1"/>
  <c r="I17" i="19"/>
  <c r="C18" i="19"/>
  <c r="C18" i="23"/>
  <c r="I17" i="23"/>
  <c r="I17" i="16"/>
  <c r="C18" i="16"/>
  <c r="C17" i="14"/>
  <c r="G16" i="14"/>
  <c r="C18" i="15"/>
  <c r="I17" i="15"/>
  <c r="I16" i="21"/>
  <c r="C17" i="21"/>
  <c r="I17" i="18"/>
  <c r="C18" i="18"/>
  <c r="I16" i="24" l="1"/>
  <c r="C17" i="24"/>
  <c r="I16" i="17"/>
  <c r="C17" i="17"/>
  <c r="C17" i="22"/>
  <c r="I16" i="22"/>
  <c r="C19" i="25"/>
  <c r="I19" i="25" s="1"/>
  <c r="C18" i="14"/>
  <c r="G17" i="14"/>
  <c r="I18" i="18"/>
  <c r="C19" i="18"/>
  <c r="I18" i="16"/>
  <c r="C19" i="16"/>
  <c r="I18" i="15"/>
  <c r="C19" i="15"/>
  <c r="I18" i="23"/>
  <c r="C19" i="23"/>
  <c r="I17" i="21"/>
  <c r="C18" i="21"/>
  <c r="I18" i="19"/>
  <c r="C19" i="19"/>
  <c r="C18" i="22" l="1"/>
  <c r="I17" i="22"/>
  <c r="I17" i="17"/>
  <c r="C18" i="17"/>
  <c r="I17" i="24"/>
  <c r="C18" i="24"/>
  <c r="C20" i="25"/>
  <c r="I20" i="25" s="1"/>
  <c r="I19" i="23"/>
  <c r="C20" i="23"/>
  <c r="I20" i="23" s="1"/>
  <c r="I19" i="16"/>
  <c r="C20" i="16"/>
  <c r="I20" i="16" s="1"/>
  <c r="C19" i="14"/>
  <c r="G18" i="14"/>
  <c r="I19" i="19"/>
  <c r="C20" i="19"/>
  <c r="I20" i="19" s="1"/>
  <c r="I18" i="21"/>
  <c r="C19" i="21"/>
  <c r="I19" i="15"/>
  <c r="C20" i="15"/>
  <c r="I20" i="15" s="1"/>
  <c r="I19" i="18"/>
  <c r="C20" i="18"/>
  <c r="I20" i="18" s="1"/>
  <c r="I18" i="17" l="1"/>
  <c r="C19" i="17"/>
  <c r="C19" i="24"/>
  <c r="I18" i="24"/>
  <c r="C19" i="22"/>
  <c r="I18" i="22"/>
  <c r="I19" i="21"/>
  <c r="C20" i="21"/>
  <c r="I20" i="21" s="1"/>
  <c r="G19" i="14"/>
  <c r="C20" i="14"/>
  <c r="G20" i="14" s="1"/>
  <c r="C20" i="22" l="1"/>
  <c r="I20" i="22" s="1"/>
  <c r="I19" i="22"/>
  <c r="I19" i="24"/>
  <c r="C20" i="24"/>
  <c r="I20" i="24" s="1"/>
  <c r="I19" i="17"/>
  <c r="C20" i="17"/>
  <c r="I20" i="17" s="1"/>
</calcChain>
</file>

<file path=xl/sharedStrings.xml><?xml version="1.0" encoding="utf-8"?>
<sst xmlns="http://schemas.openxmlformats.org/spreadsheetml/2006/main" count="598" uniqueCount="29">
  <si>
    <t>MONTHLY</t>
  </si>
  <si>
    <t>YTD</t>
  </si>
  <si>
    <t>% INCREASE</t>
  </si>
  <si>
    <t>MONTH</t>
  </si>
  <si>
    <t>TOTAL</t>
  </si>
  <si>
    <t>(DECREASE)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</si>
  <si>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</si>
  <si>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</si>
  <si>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</si>
  <si>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</si>
  <si>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</si>
  <si>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</si>
  <si>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</si>
  <si>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</si>
  <si>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</si>
  <si>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</si>
  <si>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</si>
  <si>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</si>
  <si>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</si>
  <si>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TRANSIENT OCCUPANCY TAX COMPARISON</t>
  </si>
  <si>
    <t>(BASED ON THE MONTH THE ACTUAL RENTAL OCCURRED)</t>
  </si>
  <si>
    <t>FY 08-09</t>
  </si>
  <si>
    <t>FY 09-10</t>
  </si>
  <si>
    <t>CITY OF SANTA MARIA</t>
  </si>
  <si>
    <t>OCTOBER *</t>
  </si>
  <si>
    <t xml:space="preserve">JANUARY </t>
  </si>
  <si>
    <t xml:space="preserve">OCTOBER </t>
  </si>
  <si>
    <t xml:space="preserve">MARCH </t>
  </si>
  <si>
    <t xml:space="preserve">APRIL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</si>
</sst>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4" fillId="0" borderId="0" xfId="0" applyNumberFormat="1" applyFont="1"/>
    <xf numFmtId="10" fontId="4" fillId="0" borderId="0" xfId="0" applyNumberFormat="1" applyFont="1"/>
    <xf numFmtId="43" fontId="4" fillId="0" borderId="0" xfId="0" applyNumberFormat="1" applyFont="1"/>
    <xf numFmtId="43" fontId="4" fillId="0" borderId="0" xfId="0" applyNumberFormat="1" applyFont="1" applyProtection="1">
      <protection hidden="1"/>
    </xf>
    <xf numFmtId="44" fontId="4" fillId="0" borderId="4" xfId="0" applyNumberFormat="1" applyFont="1" applyBorder="1"/>
    <xf numFmtId="43" fontId="4" fillId="0" borderId="0" xfId="0" applyNumberFormat="1" applyFont="1" applyBorder="1"/>
    <xf numFmtId="0" fontId="2" fillId="0" borderId="0" xfId="0" applyFont="1" applyAlignment="1"/>
    <xf numFmtId="43" fontId="4" fillId="0" borderId="0" xfId="1" applyNumberFormat="1" applyFont="1"/>
    <xf numFmtId="44" fontId="5" fillId="0" borderId="0" xfId="0" applyNumberFormat="1" applyFont="1"/>
    <xf numFmtId="43" fontId="5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BUD98_00\BUD98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nalysis00"/>
      <sheetName val="Rev_Sum"/>
      <sheetName val="Rev_Detail"/>
      <sheetName val="Exp_Sum"/>
      <sheetName val="Exp_Detail"/>
      <sheetName val="Supp's"/>
      <sheetName val="Capital"/>
      <sheetName val="lookup"/>
      <sheetName val="Sheet8"/>
      <sheetName val="Exp_Detail (2)"/>
      <sheetName val="Rev_Detail (2)"/>
      <sheetName val="Sheet10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10</v>
          </cell>
          <cell r="B1" t="str">
            <v>Salaries &amp; Benefits</v>
          </cell>
        </row>
        <row r="2">
          <cell r="A2">
            <v>11</v>
          </cell>
          <cell r="B2" t="str">
            <v>Salaries &amp; Benefits</v>
          </cell>
        </row>
        <row r="3">
          <cell r="A3">
            <v>12</v>
          </cell>
          <cell r="B3" t="str">
            <v>Salaries &amp; Benefits</v>
          </cell>
        </row>
        <row r="4">
          <cell r="A4">
            <v>13</v>
          </cell>
          <cell r="B4" t="str">
            <v>Salaries &amp; Benefits</v>
          </cell>
        </row>
        <row r="5">
          <cell r="A5">
            <v>14</v>
          </cell>
          <cell r="B5" t="str">
            <v>Salaries &amp; Benefits</v>
          </cell>
        </row>
        <row r="6">
          <cell r="A6">
            <v>15</v>
          </cell>
          <cell r="B6" t="str">
            <v>Salaries &amp; Benefits</v>
          </cell>
        </row>
        <row r="7">
          <cell r="A7">
            <v>16</v>
          </cell>
          <cell r="B7" t="str">
            <v>Salaries &amp; Benefits</v>
          </cell>
        </row>
        <row r="8">
          <cell r="A8">
            <v>17</v>
          </cell>
          <cell r="B8" t="str">
            <v>Salaries &amp; Benefits</v>
          </cell>
        </row>
        <row r="9">
          <cell r="A9">
            <v>18</v>
          </cell>
          <cell r="B9" t="str">
            <v>Salaries &amp; Benefits</v>
          </cell>
        </row>
        <row r="10">
          <cell r="A10">
            <v>19</v>
          </cell>
          <cell r="B10" t="str">
            <v>Salaries &amp; Benefits</v>
          </cell>
        </row>
        <row r="11">
          <cell r="A11">
            <v>20</v>
          </cell>
          <cell r="B11" t="str">
            <v>Services &amp; Supplies</v>
          </cell>
        </row>
        <row r="12">
          <cell r="A12">
            <v>21</v>
          </cell>
          <cell r="B12" t="str">
            <v>Services &amp; Supplies</v>
          </cell>
        </row>
        <row r="13">
          <cell r="A13">
            <v>22</v>
          </cell>
          <cell r="B13" t="str">
            <v>Services &amp; Supplies</v>
          </cell>
        </row>
        <row r="14">
          <cell r="A14">
            <v>23</v>
          </cell>
          <cell r="B14" t="str">
            <v>Services &amp; Supplies</v>
          </cell>
        </row>
        <row r="15">
          <cell r="A15">
            <v>24</v>
          </cell>
          <cell r="B15" t="str">
            <v>Services &amp; Supplies</v>
          </cell>
        </row>
        <row r="16">
          <cell r="A16">
            <v>25</v>
          </cell>
          <cell r="B16" t="str">
            <v>Services &amp; Supplies</v>
          </cell>
        </row>
        <row r="17">
          <cell r="A17">
            <v>26</v>
          </cell>
          <cell r="B17" t="str">
            <v>Services &amp; Supplies</v>
          </cell>
        </row>
        <row r="18">
          <cell r="A18">
            <v>27</v>
          </cell>
          <cell r="B18" t="str">
            <v>Services &amp; Supplies</v>
          </cell>
        </row>
        <row r="19">
          <cell r="A19">
            <v>28</v>
          </cell>
          <cell r="B19" t="str">
            <v>Services &amp; Supplies</v>
          </cell>
        </row>
        <row r="20">
          <cell r="A20">
            <v>29</v>
          </cell>
          <cell r="B20" t="str">
            <v>Services &amp; Supplies</v>
          </cell>
        </row>
        <row r="21">
          <cell r="A21">
            <v>30</v>
          </cell>
          <cell r="B21" t="str">
            <v>Services &amp; Supplies</v>
          </cell>
        </row>
        <row r="22">
          <cell r="A22">
            <v>31</v>
          </cell>
          <cell r="B22" t="str">
            <v>Services &amp; Supplies</v>
          </cell>
        </row>
        <row r="23">
          <cell r="A23">
            <v>32</v>
          </cell>
          <cell r="B23" t="str">
            <v>Services &amp; Supplies</v>
          </cell>
        </row>
        <row r="24">
          <cell r="A24">
            <v>33</v>
          </cell>
          <cell r="B24" t="str">
            <v>Services &amp; Supplies</v>
          </cell>
        </row>
        <row r="25">
          <cell r="A25">
            <v>34</v>
          </cell>
          <cell r="B25" t="str">
            <v>Services &amp; Supplies</v>
          </cell>
        </row>
        <row r="26">
          <cell r="A26">
            <v>35</v>
          </cell>
          <cell r="B26" t="str">
            <v>Services &amp; Supplies</v>
          </cell>
        </row>
        <row r="27">
          <cell r="A27">
            <v>36</v>
          </cell>
          <cell r="B27" t="str">
            <v>Services &amp; Supplies</v>
          </cell>
        </row>
        <row r="28">
          <cell r="A28">
            <v>37</v>
          </cell>
          <cell r="B28" t="str">
            <v>Services &amp; Supplies</v>
          </cell>
        </row>
        <row r="29">
          <cell r="A29">
            <v>38</v>
          </cell>
          <cell r="B29" t="str">
            <v>Services &amp; Supplies</v>
          </cell>
        </row>
        <row r="30">
          <cell r="A30">
            <v>39</v>
          </cell>
          <cell r="B30" t="str">
            <v>Services &amp; Supplies</v>
          </cell>
        </row>
        <row r="31">
          <cell r="A31">
            <v>40</v>
          </cell>
          <cell r="B31" t="str">
            <v>Services &amp; Supplies</v>
          </cell>
        </row>
        <row r="32">
          <cell r="A32">
            <v>41</v>
          </cell>
          <cell r="B32" t="str">
            <v>Services &amp; Supplies</v>
          </cell>
        </row>
        <row r="33">
          <cell r="A33">
            <v>42</v>
          </cell>
          <cell r="B33" t="str">
            <v>Services &amp; Supplies</v>
          </cell>
        </row>
        <row r="34">
          <cell r="A34">
            <v>43</v>
          </cell>
          <cell r="B34" t="str">
            <v>Services &amp; Supplies</v>
          </cell>
        </row>
        <row r="35">
          <cell r="A35">
            <v>44</v>
          </cell>
          <cell r="B35" t="str">
            <v>Services &amp; Supplies</v>
          </cell>
        </row>
        <row r="36">
          <cell r="A36">
            <v>45</v>
          </cell>
          <cell r="B36" t="str">
            <v>Services &amp; Supplies</v>
          </cell>
        </row>
        <row r="37">
          <cell r="A37">
            <v>46</v>
          </cell>
          <cell r="B37" t="str">
            <v>Services &amp; Supplies</v>
          </cell>
        </row>
        <row r="38">
          <cell r="A38">
            <v>47</v>
          </cell>
          <cell r="B38" t="str">
            <v>Services &amp; Supplies</v>
          </cell>
        </row>
        <row r="39">
          <cell r="A39">
            <v>48</v>
          </cell>
          <cell r="B39" t="str">
            <v>Services &amp; Supplies</v>
          </cell>
        </row>
        <row r="40">
          <cell r="A40">
            <v>49</v>
          </cell>
          <cell r="B40" t="str">
            <v>Services &amp; Supplies</v>
          </cell>
        </row>
        <row r="41">
          <cell r="A41">
            <v>50</v>
          </cell>
          <cell r="B41" t="str">
            <v>Capital</v>
          </cell>
        </row>
        <row r="42">
          <cell r="A42">
            <v>51</v>
          </cell>
          <cell r="B42" t="str">
            <v>Capital</v>
          </cell>
        </row>
        <row r="43">
          <cell r="A43">
            <v>52</v>
          </cell>
          <cell r="B43" t="str">
            <v>Capital</v>
          </cell>
        </row>
        <row r="44">
          <cell r="A44">
            <v>53</v>
          </cell>
          <cell r="B44" t="str">
            <v>Capital</v>
          </cell>
        </row>
        <row r="45">
          <cell r="A45">
            <v>54</v>
          </cell>
          <cell r="B45" t="str">
            <v>Capital</v>
          </cell>
        </row>
        <row r="46">
          <cell r="A46">
            <v>55</v>
          </cell>
          <cell r="B46" t="str">
            <v>Services &amp; Supplies</v>
          </cell>
        </row>
        <row r="47">
          <cell r="A47">
            <v>56</v>
          </cell>
          <cell r="B47" t="str">
            <v>State Water</v>
          </cell>
        </row>
        <row r="48">
          <cell r="A48">
            <v>57</v>
          </cell>
          <cell r="B48" t="str">
            <v>Capital</v>
          </cell>
        </row>
        <row r="49">
          <cell r="A49">
            <v>58</v>
          </cell>
          <cell r="B49" t="str">
            <v>Capital</v>
          </cell>
        </row>
        <row r="50">
          <cell r="A50">
            <v>59</v>
          </cell>
          <cell r="B50" t="str">
            <v>Capital</v>
          </cell>
        </row>
        <row r="51">
          <cell r="A51">
            <v>60</v>
          </cell>
          <cell r="B51" t="str">
            <v>Debt Service</v>
          </cell>
        </row>
        <row r="52">
          <cell r="A52">
            <v>61</v>
          </cell>
          <cell r="B52" t="str">
            <v>Debt Service</v>
          </cell>
        </row>
        <row r="53">
          <cell r="A53">
            <v>62</v>
          </cell>
          <cell r="B53" t="str">
            <v>Debt Service</v>
          </cell>
        </row>
        <row r="54">
          <cell r="A54">
            <v>63</v>
          </cell>
          <cell r="B54" t="str">
            <v>Debt Service</v>
          </cell>
        </row>
        <row r="55">
          <cell r="A55">
            <v>64</v>
          </cell>
          <cell r="B55" t="str">
            <v>Debt Service</v>
          </cell>
        </row>
        <row r="56">
          <cell r="A56">
            <v>65</v>
          </cell>
          <cell r="B56" t="str">
            <v>Debt Service</v>
          </cell>
        </row>
        <row r="57">
          <cell r="A57">
            <v>66</v>
          </cell>
          <cell r="B57" t="str">
            <v>Debt Service</v>
          </cell>
        </row>
        <row r="58">
          <cell r="A58">
            <v>67</v>
          </cell>
          <cell r="B58" t="str">
            <v>Debt Service</v>
          </cell>
        </row>
        <row r="59">
          <cell r="A59">
            <v>68</v>
          </cell>
          <cell r="B59" t="str">
            <v>Debt Service</v>
          </cell>
        </row>
        <row r="60">
          <cell r="A60">
            <v>69</v>
          </cell>
          <cell r="B60" t="str">
            <v>Debt Service</v>
          </cell>
        </row>
        <row r="61">
          <cell r="A61">
            <v>70</v>
          </cell>
          <cell r="B61" t="str">
            <v>Reserves</v>
          </cell>
        </row>
        <row r="62">
          <cell r="A62">
            <v>71</v>
          </cell>
          <cell r="B62" t="str">
            <v>Reserves</v>
          </cell>
        </row>
        <row r="63">
          <cell r="A63">
            <v>72</v>
          </cell>
          <cell r="B63" t="str">
            <v>Reserves</v>
          </cell>
        </row>
        <row r="64">
          <cell r="A64">
            <v>73</v>
          </cell>
          <cell r="B64" t="str">
            <v>Reserves</v>
          </cell>
        </row>
        <row r="65">
          <cell r="A65">
            <v>74</v>
          </cell>
          <cell r="B65" t="str">
            <v>Reserves</v>
          </cell>
        </row>
        <row r="66">
          <cell r="A66">
            <v>75</v>
          </cell>
          <cell r="B66" t="str">
            <v>Reserves</v>
          </cell>
        </row>
        <row r="67">
          <cell r="A67">
            <v>76</v>
          </cell>
          <cell r="B67" t="str">
            <v>Reserves</v>
          </cell>
        </row>
        <row r="68">
          <cell r="A68">
            <v>77</v>
          </cell>
          <cell r="B68" t="str">
            <v>Reserves</v>
          </cell>
        </row>
        <row r="69">
          <cell r="A69">
            <v>78</v>
          </cell>
          <cell r="B69" t="str">
            <v>Reserves</v>
          </cell>
        </row>
        <row r="70">
          <cell r="A70">
            <v>79</v>
          </cell>
          <cell r="B70" t="str">
            <v>Reserves</v>
          </cell>
        </row>
        <row r="71">
          <cell r="A71">
            <v>80</v>
          </cell>
          <cell r="B71" t="str">
            <v>Services &amp; Supplies</v>
          </cell>
        </row>
        <row r="72">
          <cell r="A72">
            <v>81</v>
          </cell>
          <cell r="B72" t="str">
            <v>Services &amp; Supplies</v>
          </cell>
        </row>
        <row r="73">
          <cell r="A73">
            <v>82</v>
          </cell>
          <cell r="B73" t="str">
            <v>Services &amp; Supplies</v>
          </cell>
        </row>
        <row r="74">
          <cell r="A74">
            <v>83</v>
          </cell>
          <cell r="B74" t="str">
            <v>Services &amp; Supplies</v>
          </cell>
        </row>
        <row r="75">
          <cell r="A75">
            <v>84</v>
          </cell>
          <cell r="B75" t="str">
            <v>Services &amp; Supplies</v>
          </cell>
        </row>
        <row r="76">
          <cell r="A76">
            <v>85</v>
          </cell>
          <cell r="B76" t="str">
            <v>Services &amp; Supplies</v>
          </cell>
        </row>
        <row r="77">
          <cell r="A77">
            <v>86</v>
          </cell>
          <cell r="B77" t="str">
            <v>Services &amp; Supplies</v>
          </cell>
        </row>
        <row r="78">
          <cell r="A78">
            <v>87</v>
          </cell>
          <cell r="B78" t="str">
            <v>Services &amp; Supplies</v>
          </cell>
        </row>
        <row r="79">
          <cell r="A79">
            <v>88</v>
          </cell>
          <cell r="B79" t="str">
            <v>Services &amp; Supplies</v>
          </cell>
        </row>
        <row r="80">
          <cell r="A80">
            <v>89</v>
          </cell>
          <cell r="B80" t="str">
            <v>Services &amp; Supplies</v>
          </cell>
        </row>
        <row r="81">
          <cell r="A81">
            <v>90</v>
          </cell>
          <cell r="B81" t="str">
            <v>Services &amp; Supplies</v>
          </cell>
        </row>
        <row r="82">
          <cell r="A82">
            <v>91</v>
          </cell>
          <cell r="B82" t="str">
            <v>Services &amp; Supplies</v>
          </cell>
        </row>
        <row r="83">
          <cell r="A83">
            <v>92</v>
          </cell>
          <cell r="B83" t="str">
            <v>Services &amp; Supplies</v>
          </cell>
        </row>
        <row r="84">
          <cell r="A84">
            <v>93</v>
          </cell>
          <cell r="B84" t="str">
            <v>Services &amp; Supplies</v>
          </cell>
        </row>
        <row r="85">
          <cell r="A85">
            <v>94</v>
          </cell>
          <cell r="B85" t="str">
            <v>Services &amp; Supplies</v>
          </cell>
        </row>
        <row r="86">
          <cell r="A86">
            <v>95</v>
          </cell>
          <cell r="B86" t="str">
            <v>Services &amp; Supplies</v>
          </cell>
        </row>
        <row r="87">
          <cell r="A87">
            <v>96</v>
          </cell>
          <cell r="B87" t="str">
            <v>Services &amp; Supplies</v>
          </cell>
        </row>
        <row r="88">
          <cell r="A88">
            <v>97</v>
          </cell>
          <cell r="B88" t="str">
            <v>Services &amp; Supplies</v>
          </cell>
        </row>
        <row r="89">
          <cell r="A89">
            <v>98</v>
          </cell>
          <cell r="B89" t="str">
            <v>Services &amp; Supplies</v>
          </cell>
        </row>
        <row r="90">
          <cell r="A90">
            <v>99</v>
          </cell>
          <cell r="B90" t="str">
            <v>Services &amp; Supplies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I17" sqref="I17"/>
    </sheetView>
  </sheetViews>
  <sheetFormatPr defaultColWidth="9.109375" defaultRowHeight="11.4" x14ac:dyDescent="0.2"/>
  <cols>
    <col min="1" max="1" width="12.44140625" style="23" customWidth="1"/>
    <col min="2" max="2" width="13.109375" style="23" customWidth="1"/>
    <col min="3" max="3" width="12.88671875" style="23" customWidth="1"/>
    <col min="4" max="4" width="2.44140625" style="23" customWidth="1"/>
    <col min="5" max="5" width="15" style="23" customWidth="1"/>
    <col min="6" max="6" width="15.33203125" style="23" customWidth="1"/>
    <col min="7" max="7" width="1.6640625" style="23" customWidth="1"/>
    <col min="8" max="8" width="10.5546875" style="23" customWidth="1"/>
    <col min="9" max="9" width="11.33203125" style="23" customWidth="1"/>
    <col min="10" max="16384" width="9.109375" style="23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2022</v>
      </c>
      <c r="C5" s="29"/>
      <c r="D5" s="27"/>
      <c r="E5" s="29">
        <v>2021</v>
      </c>
      <c r="F5" s="29"/>
      <c r="G5" s="27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3" t="s">
        <v>25</v>
      </c>
      <c r="B9" s="15">
        <v>217319.39</v>
      </c>
      <c r="C9" s="7">
        <f>+B9</f>
        <v>217319.39</v>
      </c>
      <c r="D9" s="7"/>
      <c r="E9" s="15">
        <v>162527.85999999999</v>
      </c>
      <c r="F9" s="7">
        <f>+E9</f>
        <v>162527.85999999999</v>
      </c>
      <c r="G9" s="7"/>
      <c r="H9" s="8">
        <f t="shared" ref="H9" si="0">SUM(B9-E9)/E9</f>
        <v>0.33712084808106152</v>
      </c>
      <c r="I9" s="8">
        <f t="shared" ref="I9" si="1">SUM(C9-F9)/F9</f>
        <v>0.33712084808106152</v>
      </c>
    </row>
    <row r="10" spans="1:11" x14ac:dyDescent="0.2">
      <c r="A10" s="23" t="s">
        <v>7</v>
      </c>
      <c r="B10" s="16">
        <v>239748.94</v>
      </c>
      <c r="C10" s="10">
        <f t="shared" ref="C10:C20" si="2">+B10+C9</f>
        <v>457068.33</v>
      </c>
      <c r="D10" s="10"/>
      <c r="E10" s="16">
        <v>173318.68</v>
      </c>
      <c r="F10" s="10">
        <f t="shared" ref="F10:F20" si="3">+E10+F9</f>
        <v>335846.54</v>
      </c>
      <c r="G10" s="10"/>
      <c r="H10" s="8">
        <f t="shared" ref="H10:H11" si="4">SUM(B10-E10)/E10</f>
        <v>0.38328390223142716</v>
      </c>
      <c r="I10" s="8">
        <f t="shared" ref="I10:I11" si="5">SUM(C10-F10)/F10</f>
        <v>0.36094398947805162</v>
      </c>
    </row>
    <row r="11" spans="1:11" x14ac:dyDescent="0.2">
      <c r="A11" s="23" t="s">
        <v>27</v>
      </c>
      <c r="B11" s="16">
        <v>364045.33</v>
      </c>
      <c r="C11" s="10">
        <f t="shared" si="2"/>
        <v>821113.66</v>
      </c>
      <c r="D11" s="10"/>
      <c r="E11" s="16">
        <v>281049.25</v>
      </c>
      <c r="F11" s="10">
        <f t="shared" si="3"/>
        <v>616895.79</v>
      </c>
      <c r="G11" s="10"/>
      <c r="H11" s="8">
        <f t="shared" si="4"/>
        <v>0.29530795759106282</v>
      </c>
      <c r="I11" s="8">
        <f t="shared" si="5"/>
        <v>0.33104111473997899</v>
      </c>
    </row>
    <row r="12" spans="1:11" x14ac:dyDescent="0.2">
      <c r="A12" s="23" t="s">
        <v>28</v>
      </c>
      <c r="B12" s="16">
        <v>334077.63</v>
      </c>
      <c r="C12" s="10">
        <f t="shared" si="2"/>
        <v>1155191.29</v>
      </c>
      <c r="D12" s="10"/>
      <c r="E12" s="16">
        <v>276133.84000000003</v>
      </c>
      <c r="F12" s="10">
        <f t="shared" si="3"/>
        <v>893029.63000000012</v>
      </c>
      <c r="G12" s="10"/>
      <c r="H12" s="8">
        <f t="shared" ref="H12" si="6">SUM(B12-E12)/E12</f>
        <v>0.2098395111587916</v>
      </c>
      <c r="I12" s="8">
        <f t="shared" ref="I12" si="7">SUM(C12-F12)/F12</f>
        <v>0.29356434679552557</v>
      </c>
    </row>
    <row r="13" spans="1:11" x14ac:dyDescent="0.2">
      <c r="A13" s="23" t="s">
        <v>10</v>
      </c>
      <c r="B13" s="16">
        <v>335413.93</v>
      </c>
      <c r="C13" s="10">
        <f t="shared" si="2"/>
        <v>1490605.22</v>
      </c>
      <c r="D13" s="10"/>
      <c r="E13" s="16">
        <v>296018.14</v>
      </c>
      <c r="F13" s="10">
        <f t="shared" si="3"/>
        <v>1189047.77</v>
      </c>
      <c r="G13" s="10"/>
      <c r="H13" s="8">
        <f t="shared" ref="H13:H14" si="8">SUM(B13-E13)/E13</f>
        <v>0.13308572913808586</v>
      </c>
      <c r="I13" s="8">
        <f t="shared" ref="I13:I14" si="9">SUM(C13-F13)/F13</f>
        <v>0.25361256091502526</v>
      </c>
    </row>
    <row r="14" spans="1:11" x14ac:dyDescent="0.2">
      <c r="A14" s="23" t="s">
        <v>11</v>
      </c>
      <c r="B14" s="16">
        <v>468797.76</v>
      </c>
      <c r="C14" s="10">
        <f t="shared" si="2"/>
        <v>1959402.98</v>
      </c>
      <c r="D14" s="10"/>
      <c r="E14" s="16">
        <v>480488.11</v>
      </c>
      <c r="F14" s="10">
        <f t="shared" si="3"/>
        <v>1669535.88</v>
      </c>
      <c r="G14" s="10"/>
      <c r="H14" s="8">
        <f t="shared" si="8"/>
        <v>-2.4330154600495684E-2</v>
      </c>
      <c r="I14" s="8">
        <f t="shared" si="9"/>
        <v>0.17362136595710667</v>
      </c>
    </row>
    <row r="15" spans="1:11" x14ac:dyDescent="0.2">
      <c r="A15" s="23" t="s">
        <v>12</v>
      </c>
      <c r="B15" s="16"/>
      <c r="C15" s="10">
        <f t="shared" si="2"/>
        <v>1959402.98</v>
      </c>
      <c r="D15" s="10"/>
      <c r="E15" s="16">
        <v>432390.78</v>
      </c>
      <c r="F15" s="10">
        <f t="shared" si="3"/>
        <v>2101926.66</v>
      </c>
      <c r="G15" s="10"/>
      <c r="H15" s="8"/>
      <c r="I15" s="8"/>
    </row>
    <row r="16" spans="1:11" x14ac:dyDescent="0.2">
      <c r="A16" s="23" t="s">
        <v>13</v>
      </c>
      <c r="B16" s="16"/>
      <c r="C16" s="10">
        <f t="shared" si="2"/>
        <v>1959402.98</v>
      </c>
      <c r="D16" s="10"/>
      <c r="E16" s="16">
        <v>394585.18</v>
      </c>
      <c r="F16" s="10">
        <f t="shared" si="3"/>
        <v>2496511.8400000003</v>
      </c>
      <c r="G16" s="10"/>
      <c r="H16" s="8"/>
      <c r="I16" s="8"/>
    </row>
    <row r="17" spans="1:9" x14ac:dyDescent="0.2">
      <c r="A17" s="23" t="s">
        <v>14</v>
      </c>
      <c r="B17" s="16"/>
      <c r="C17" s="10">
        <f t="shared" si="2"/>
        <v>1959402.98</v>
      </c>
      <c r="D17" s="10"/>
      <c r="E17" s="16">
        <v>503299.06</v>
      </c>
      <c r="F17" s="10">
        <f t="shared" si="3"/>
        <v>2999810.9000000004</v>
      </c>
      <c r="G17" s="10"/>
      <c r="H17" s="8"/>
      <c r="I17" s="8"/>
    </row>
    <row r="18" spans="1:9" x14ac:dyDescent="0.2">
      <c r="A18" s="23" t="s">
        <v>26</v>
      </c>
      <c r="B18" s="16"/>
      <c r="C18" s="10">
        <f t="shared" si="2"/>
        <v>1959402.98</v>
      </c>
      <c r="D18" s="10"/>
      <c r="E18" s="16">
        <v>341457.2</v>
      </c>
      <c r="F18" s="10">
        <f t="shared" si="3"/>
        <v>3341268.1000000006</v>
      </c>
      <c r="G18" s="10"/>
      <c r="H18" s="8"/>
      <c r="I18" s="8"/>
    </row>
    <row r="19" spans="1:9" x14ac:dyDescent="0.2">
      <c r="A19" s="23" t="s">
        <v>16</v>
      </c>
      <c r="B19" s="16"/>
      <c r="C19" s="10">
        <f t="shared" si="2"/>
        <v>1959402.98</v>
      </c>
      <c r="D19" s="10"/>
      <c r="E19" s="16">
        <v>290809.59000000003</v>
      </c>
      <c r="F19" s="10">
        <f t="shared" si="3"/>
        <v>3632077.6900000004</v>
      </c>
      <c r="G19" s="10"/>
      <c r="H19" s="8"/>
      <c r="I19" s="8"/>
    </row>
    <row r="20" spans="1:9" x14ac:dyDescent="0.2">
      <c r="A20" s="23" t="s">
        <v>17</v>
      </c>
      <c r="B20" s="16"/>
      <c r="C20" s="10">
        <f t="shared" si="2"/>
        <v>1959402.98</v>
      </c>
      <c r="D20" s="10"/>
      <c r="E20" s="16">
        <v>365633.9</v>
      </c>
      <c r="F20" s="10">
        <f t="shared" si="3"/>
        <v>3997711.5900000003</v>
      </c>
      <c r="G20" s="10"/>
      <c r="H20" s="8"/>
      <c r="I20" s="8"/>
    </row>
    <row r="21" spans="1:9" ht="12" thickBot="1" x14ac:dyDescent="0.25">
      <c r="B21" s="11">
        <f>SUM(B9:B20)</f>
        <v>1959402.98</v>
      </c>
      <c r="C21" s="12" t="s">
        <v>18</v>
      </c>
      <c r="D21" s="12"/>
      <c r="E21" s="11">
        <f>SUM(E9:E20)</f>
        <v>3997711.5900000003</v>
      </c>
      <c r="F21" s="12" t="s">
        <v>18</v>
      </c>
      <c r="G21" s="12"/>
      <c r="H21" s="8"/>
      <c r="I21" s="12"/>
    </row>
    <row r="22" spans="1:9" ht="12" thickTop="1" x14ac:dyDescent="0.2"/>
    <row r="26" spans="1:9" x14ac:dyDescent="0.2">
      <c r="A26" s="25"/>
    </row>
    <row r="27" spans="1:9" x14ac:dyDescent="0.2">
      <c r="A27" s="25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22"/>
  <sheetViews>
    <sheetView topLeftCell="A4" workbookViewId="0">
      <selection activeCell="E28" sqref="E28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2013</v>
      </c>
      <c r="C5" s="29"/>
      <c r="D5" s="4"/>
      <c r="E5" s="29">
        <v>2012</v>
      </c>
      <c r="F5" s="29"/>
      <c r="G5" s="4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5">
        <v>133821.96</v>
      </c>
      <c r="C9" s="7">
        <f>+B9</f>
        <v>133821.96</v>
      </c>
      <c r="D9" s="7"/>
      <c r="E9" s="15">
        <v>127750.7</v>
      </c>
      <c r="F9" s="7">
        <f>+E9</f>
        <v>127750.7</v>
      </c>
      <c r="G9" s="7"/>
      <c r="H9" s="8">
        <f t="shared" ref="H9:I19" si="0">SUM(B9-E9)/E9</f>
        <v>4.7524279710404675E-2</v>
      </c>
      <c r="I9" s="8">
        <f t="shared" si="0"/>
        <v>4.7524279710404675E-2</v>
      </c>
    </row>
    <row r="10" spans="1:11" x14ac:dyDescent="0.2">
      <c r="A10" s="2" t="s">
        <v>7</v>
      </c>
      <c r="B10" s="16">
        <v>151346.91</v>
      </c>
      <c r="C10" s="10">
        <f t="shared" ref="C10:C20" si="1">+B10+C9</f>
        <v>285168.87</v>
      </c>
      <c r="D10" s="10"/>
      <c r="E10" s="16">
        <v>148087.76</v>
      </c>
      <c r="F10" s="10">
        <f t="shared" ref="F10:F20" si="2">+E10+F9</f>
        <v>275838.46000000002</v>
      </c>
      <c r="G10" s="10"/>
      <c r="H10" s="8">
        <f t="shared" si="0"/>
        <v>2.2008233496137654E-2</v>
      </c>
      <c r="I10" s="8">
        <f t="shared" si="0"/>
        <v>3.3825631132076268E-2</v>
      </c>
    </row>
    <row r="11" spans="1:11" x14ac:dyDescent="0.2">
      <c r="A11" s="2" t="s">
        <v>8</v>
      </c>
      <c r="B11" s="16">
        <v>210584.76</v>
      </c>
      <c r="C11" s="10">
        <f t="shared" si="1"/>
        <v>495753.63</v>
      </c>
      <c r="D11" s="10"/>
      <c r="E11" s="16">
        <v>222710</v>
      </c>
      <c r="F11" s="10">
        <f t="shared" si="2"/>
        <v>498548.46</v>
      </c>
      <c r="G11" s="10"/>
      <c r="H11" s="8">
        <f t="shared" si="0"/>
        <v>-5.4444075254815635E-2</v>
      </c>
      <c r="I11" s="8">
        <f t="shared" si="0"/>
        <v>-5.6059344762593713E-3</v>
      </c>
    </row>
    <row r="12" spans="1:11" x14ac:dyDescent="0.2">
      <c r="A12" s="2" t="s">
        <v>9</v>
      </c>
      <c r="B12" s="16">
        <v>184216.9</v>
      </c>
      <c r="C12" s="10">
        <f t="shared" si="1"/>
        <v>679970.53</v>
      </c>
      <c r="D12" s="10"/>
      <c r="E12" s="16">
        <v>174566.14</v>
      </c>
      <c r="F12" s="10">
        <f t="shared" si="2"/>
        <v>673114.60000000009</v>
      </c>
      <c r="G12" s="10"/>
      <c r="H12" s="8">
        <f t="shared" si="0"/>
        <v>5.5284260739224565E-2</v>
      </c>
      <c r="I12" s="8">
        <f t="shared" si="0"/>
        <v>1.0185382994218123E-2</v>
      </c>
    </row>
    <row r="13" spans="1:11" x14ac:dyDescent="0.2">
      <c r="A13" s="2" t="s">
        <v>10</v>
      </c>
      <c r="B13" s="16">
        <v>220262.44</v>
      </c>
      <c r="C13" s="10">
        <f t="shared" si="1"/>
        <v>900232.97</v>
      </c>
      <c r="D13" s="10"/>
      <c r="E13" s="16">
        <v>198338.87</v>
      </c>
      <c r="F13" s="10">
        <f t="shared" si="2"/>
        <v>871453.47000000009</v>
      </c>
      <c r="G13" s="10"/>
      <c r="H13" s="8">
        <f t="shared" si="0"/>
        <v>0.11053592268625917</v>
      </c>
      <c r="I13" s="8">
        <f t="shared" si="0"/>
        <v>3.3024712151298083E-2</v>
      </c>
    </row>
    <row r="14" spans="1:11" x14ac:dyDescent="0.2">
      <c r="A14" s="2" t="s">
        <v>11</v>
      </c>
      <c r="B14" s="16">
        <v>315003.86</v>
      </c>
      <c r="C14" s="10">
        <f t="shared" si="1"/>
        <v>1215236.83</v>
      </c>
      <c r="D14" s="10"/>
      <c r="E14" s="16">
        <v>288364.89</v>
      </c>
      <c r="F14" s="10">
        <f t="shared" si="2"/>
        <v>1159818.3600000001</v>
      </c>
      <c r="G14" s="10"/>
      <c r="H14" s="8">
        <f t="shared" si="0"/>
        <v>9.2379380860131657E-2</v>
      </c>
      <c r="I14" s="8">
        <f t="shared" si="0"/>
        <v>4.7782025109517984E-2</v>
      </c>
    </row>
    <row r="15" spans="1:11" x14ac:dyDescent="0.2">
      <c r="A15" s="2" t="s">
        <v>12</v>
      </c>
      <c r="B15" s="16">
        <v>295804.37</v>
      </c>
      <c r="C15" s="10">
        <f t="shared" si="1"/>
        <v>1511041.2000000002</v>
      </c>
      <c r="D15" s="10"/>
      <c r="E15" s="16">
        <v>257246.52</v>
      </c>
      <c r="F15" s="10">
        <f t="shared" si="2"/>
        <v>1417064.8800000001</v>
      </c>
      <c r="G15" s="10"/>
      <c r="H15" s="8">
        <f t="shared" si="0"/>
        <v>0.14988677009119505</v>
      </c>
      <c r="I15" s="8">
        <f t="shared" si="0"/>
        <v>6.6317584555479245E-2</v>
      </c>
    </row>
    <row r="16" spans="1:11" x14ac:dyDescent="0.2">
      <c r="A16" s="2" t="s">
        <v>13</v>
      </c>
      <c r="B16" s="16">
        <v>283743.03999999998</v>
      </c>
      <c r="C16" s="10">
        <f t="shared" si="1"/>
        <v>1794784.2400000002</v>
      </c>
      <c r="D16" s="10">
        <v>214885.76000000001</v>
      </c>
      <c r="E16" s="16">
        <v>250506.08</v>
      </c>
      <c r="F16" s="10">
        <f t="shared" si="2"/>
        <v>1667570.9600000002</v>
      </c>
      <c r="G16" s="10"/>
      <c r="H16" s="8">
        <f t="shared" si="0"/>
        <v>0.13267925473106279</v>
      </c>
      <c r="I16" s="8">
        <f t="shared" si="0"/>
        <v>7.6286576734341791E-2</v>
      </c>
    </row>
    <row r="17" spans="1:9" x14ac:dyDescent="0.2">
      <c r="A17" s="2" t="s">
        <v>14</v>
      </c>
      <c r="B17" s="16">
        <v>301625.93</v>
      </c>
      <c r="C17" s="10">
        <f t="shared" si="1"/>
        <v>2096410.1700000002</v>
      </c>
      <c r="D17" s="10">
        <v>157294.35999999999</v>
      </c>
      <c r="E17" s="16">
        <v>287780.17</v>
      </c>
      <c r="F17" s="10">
        <f t="shared" si="2"/>
        <v>1955351.1300000001</v>
      </c>
      <c r="G17" s="10"/>
      <c r="H17" s="8">
        <f t="shared" si="0"/>
        <v>4.8112279591745362E-2</v>
      </c>
      <c r="I17" s="8">
        <f t="shared" si="0"/>
        <v>7.2140004849154657E-2</v>
      </c>
    </row>
    <row r="18" spans="1:9" x14ac:dyDescent="0.2">
      <c r="A18" s="2" t="s">
        <v>15</v>
      </c>
      <c r="B18" s="16">
        <v>220377.83</v>
      </c>
      <c r="C18" s="10">
        <f t="shared" si="1"/>
        <v>2316788</v>
      </c>
      <c r="D18" s="10"/>
      <c r="E18" s="16">
        <v>193467.88</v>
      </c>
      <c r="F18" s="10">
        <f t="shared" si="2"/>
        <v>2148819.0100000002</v>
      </c>
      <c r="G18" s="10"/>
      <c r="H18" s="8">
        <f t="shared" si="0"/>
        <v>0.13909259769632035</v>
      </c>
      <c r="I18" s="8">
        <f t="shared" si="0"/>
        <v>7.8168049155521821E-2</v>
      </c>
    </row>
    <row r="19" spans="1:9" x14ac:dyDescent="0.2">
      <c r="A19" s="2" t="s">
        <v>16</v>
      </c>
      <c r="B19" s="16">
        <v>176441.41</v>
      </c>
      <c r="C19" s="10">
        <f t="shared" si="1"/>
        <v>2493229.41</v>
      </c>
      <c r="D19" s="10"/>
      <c r="E19" s="16">
        <v>147378.13</v>
      </c>
      <c r="F19" s="10">
        <f t="shared" si="2"/>
        <v>2296197.14</v>
      </c>
      <c r="G19" s="10"/>
      <c r="H19" s="8">
        <f t="shared" si="0"/>
        <v>0.1972021221873286</v>
      </c>
      <c r="I19" s="8">
        <f t="shared" si="0"/>
        <v>8.5808080921135552E-2</v>
      </c>
    </row>
    <row r="20" spans="1:9" x14ac:dyDescent="0.2">
      <c r="A20" s="2" t="s">
        <v>17</v>
      </c>
      <c r="B20" s="16">
        <v>208141.48</v>
      </c>
      <c r="C20" s="10">
        <f t="shared" si="1"/>
        <v>2701370.89</v>
      </c>
      <c r="D20" s="10"/>
      <c r="E20" s="16">
        <v>180366.62</v>
      </c>
      <c r="F20" s="10">
        <f t="shared" si="2"/>
        <v>2476563.7600000002</v>
      </c>
      <c r="G20" s="10"/>
      <c r="H20" s="8">
        <f>SUM(B20-E20)/E20</f>
        <v>0.15399113206201911</v>
      </c>
      <c r="I20" s="8">
        <f>SUM(C20-F20)/F20</f>
        <v>9.0773810725551379E-2</v>
      </c>
    </row>
    <row r="21" spans="1:9" ht="12" thickBot="1" x14ac:dyDescent="0.25">
      <c r="B21" s="11">
        <f>SUM(B9:B20)</f>
        <v>2701370.89</v>
      </c>
      <c r="C21" s="12" t="s">
        <v>18</v>
      </c>
      <c r="D21" s="12"/>
      <c r="E21" s="11">
        <f>SUM(E9:E20)</f>
        <v>2476563.7600000002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22"/>
  <sheetViews>
    <sheetView topLeftCell="A4" workbookViewId="0">
      <selection activeCell="H22" sqref="H22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2012</v>
      </c>
      <c r="C5" s="29"/>
      <c r="D5" s="4"/>
      <c r="E5" s="29">
        <v>2011</v>
      </c>
      <c r="F5" s="29"/>
      <c r="G5" s="4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5">
        <v>127750.7</v>
      </c>
      <c r="C9" s="7">
        <f>+B9</f>
        <v>127750.7</v>
      </c>
      <c r="D9" s="7"/>
      <c r="E9" s="15">
        <v>140919.41</v>
      </c>
      <c r="F9" s="7">
        <f>+E9</f>
        <v>140919.41</v>
      </c>
      <c r="G9" s="7"/>
      <c r="H9" s="8">
        <f t="shared" ref="H9:I11" si="0">SUM(B9-E9)/E9</f>
        <v>-9.34485178443481E-2</v>
      </c>
      <c r="I9" s="8">
        <f t="shared" si="0"/>
        <v>-9.34485178443481E-2</v>
      </c>
    </row>
    <row r="10" spans="1:11" x14ac:dyDescent="0.2">
      <c r="A10" s="2" t="s">
        <v>7</v>
      </c>
      <c r="B10" s="16">
        <v>148087.76</v>
      </c>
      <c r="C10" s="10">
        <f t="shared" ref="C10:C20" si="1">+B10+C9</f>
        <v>275838.46000000002</v>
      </c>
      <c r="D10" s="10"/>
      <c r="E10" s="16">
        <v>145042.56</v>
      </c>
      <c r="F10" s="10">
        <f t="shared" ref="F10:F20" si="2">+E10+F9</f>
        <v>285961.96999999997</v>
      </c>
      <c r="G10" s="10"/>
      <c r="H10" s="8">
        <f t="shared" si="0"/>
        <v>2.0995216852212287E-2</v>
      </c>
      <c r="I10" s="8">
        <f t="shared" si="0"/>
        <v>-3.5401595533839522E-2</v>
      </c>
    </row>
    <row r="11" spans="1:11" x14ac:dyDescent="0.2">
      <c r="A11" s="2" t="s">
        <v>8</v>
      </c>
      <c r="B11" s="16">
        <v>222710</v>
      </c>
      <c r="C11" s="10">
        <f t="shared" si="1"/>
        <v>498548.46</v>
      </c>
      <c r="D11" s="10"/>
      <c r="E11" s="16">
        <v>205078.11</v>
      </c>
      <c r="F11" s="10">
        <f t="shared" si="2"/>
        <v>491040.07999999996</v>
      </c>
      <c r="G11" s="10"/>
      <c r="H11" s="8">
        <f t="shared" si="0"/>
        <v>8.5976460383802134E-2</v>
      </c>
      <c r="I11" s="8">
        <f t="shared" si="0"/>
        <v>1.5290768118154557E-2</v>
      </c>
    </row>
    <row r="12" spans="1:11" x14ac:dyDescent="0.2">
      <c r="A12" s="2" t="s">
        <v>9</v>
      </c>
      <c r="B12" s="16">
        <v>174566.14</v>
      </c>
      <c r="C12" s="10">
        <f t="shared" si="1"/>
        <v>673114.60000000009</v>
      </c>
      <c r="D12" s="10"/>
      <c r="E12" s="16">
        <v>184274.54</v>
      </c>
      <c r="F12" s="10">
        <f t="shared" si="2"/>
        <v>675314.62</v>
      </c>
      <c r="G12" s="10"/>
      <c r="H12" s="8">
        <f t="shared" ref="H12:I14" si="3">SUM(B12-E12)/E12</f>
        <v>-5.2684434865500104E-2</v>
      </c>
      <c r="I12" s="8">
        <f t="shared" si="3"/>
        <v>-3.2577704300254928E-3</v>
      </c>
    </row>
    <row r="13" spans="1:11" x14ac:dyDescent="0.2">
      <c r="A13" s="2" t="s">
        <v>10</v>
      </c>
      <c r="B13" s="16">
        <v>198338.87</v>
      </c>
      <c r="C13" s="10">
        <f t="shared" si="1"/>
        <v>871453.47000000009</v>
      </c>
      <c r="D13" s="10"/>
      <c r="E13" s="16">
        <v>188771.8</v>
      </c>
      <c r="F13" s="10">
        <f t="shared" si="2"/>
        <v>864086.41999999993</v>
      </c>
      <c r="G13" s="10"/>
      <c r="H13" s="8">
        <f t="shared" si="3"/>
        <v>5.0680610133505152E-2</v>
      </c>
      <c r="I13" s="8">
        <f t="shared" si="3"/>
        <v>8.525825460837775E-3</v>
      </c>
    </row>
    <row r="14" spans="1:11" x14ac:dyDescent="0.2">
      <c r="A14" s="2" t="s">
        <v>11</v>
      </c>
      <c r="B14" s="16">
        <v>288364.89</v>
      </c>
      <c r="C14" s="10">
        <f t="shared" si="1"/>
        <v>1159818.3600000001</v>
      </c>
      <c r="D14" s="10"/>
      <c r="E14" s="16">
        <v>255442.05</v>
      </c>
      <c r="F14" s="10">
        <f t="shared" si="2"/>
        <v>1119528.47</v>
      </c>
      <c r="G14" s="10"/>
      <c r="H14" s="8">
        <f t="shared" si="3"/>
        <v>0.12888574923353469</v>
      </c>
      <c r="I14" s="8">
        <f t="shared" si="3"/>
        <v>3.5988267453350369E-2</v>
      </c>
    </row>
    <row r="15" spans="1:11" x14ac:dyDescent="0.2">
      <c r="A15" s="2" t="s">
        <v>12</v>
      </c>
      <c r="B15" s="16">
        <v>257246.52</v>
      </c>
      <c r="C15" s="10">
        <f t="shared" si="1"/>
        <v>1417064.8800000001</v>
      </c>
      <c r="D15" s="10"/>
      <c r="E15" s="16">
        <v>250917.74</v>
      </c>
      <c r="F15" s="10">
        <f t="shared" si="2"/>
        <v>1370446.21</v>
      </c>
      <c r="G15" s="10"/>
      <c r="H15" s="8">
        <f t="shared" ref="H15:I20" si="4">SUM(B15-E15)/E15</f>
        <v>2.5222529104558328E-2</v>
      </c>
      <c r="I15" s="8">
        <f t="shared" si="4"/>
        <v>3.4017146867807498E-2</v>
      </c>
    </row>
    <row r="16" spans="1:11" x14ac:dyDescent="0.2">
      <c r="A16" s="2" t="s">
        <v>13</v>
      </c>
      <c r="B16" s="16">
        <v>250506.08</v>
      </c>
      <c r="C16" s="10">
        <f t="shared" si="1"/>
        <v>1667570.9600000002</v>
      </c>
      <c r="D16" s="10">
        <v>214885.76000000001</v>
      </c>
      <c r="E16" s="16">
        <v>235753.66</v>
      </c>
      <c r="F16" s="10">
        <f t="shared" si="2"/>
        <v>1606199.8699999999</v>
      </c>
      <c r="G16" s="10"/>
      <c r="H16" s="8">
        <f t="shared" si="4"/>
        <v>6.2575571467267929E-2</v>
      </c>
      <c r="I16" s="8">
        <f t="shared" si="4"/>
        <v>3.8208874963985846E-2</v>
      </c>
    </row>
    <row r="17" spans="1:9" x14ac:dyDescent="0.2">
      <c r="A17" s="2" t="s">
        <v>14</v>
      </c>
      <c r="B17" s="16">
        <v>287780.17</v>
      </c>
      <c r="C17" s="10">
        <f t="shared" si="1"/>
        <v>1955351.1300000001</v>
      </c>
      <c r="D17" s="10">
        <v>157294.35999999999</v>
      </c>
      <c r="E17" s="16">
        <v>259388.04</v>
      </c>
      <c r="F17" s="10">
        <f t="shared" si="2"/>
        <v>1865587.91</v>
      </c>
      <c r="G17" s="10"/>
      <c r="H17" s="8">
        <f t="shared" si="4"/>
        <v>0.10945813076038501</v>
      </c>
      <c r="I17" s="8">
        <f t="shared" si="4"/>
        <v>4.81152453437588E-2</v>
      </c>
    </row>
    <row r="18" spans="1:9" x14ac:dyDescent="0.2">
      <c r="A18" s="2" t="s">
        <v>15</v>
      </c>
      <c r="B18" s="16">
        <v>193467.88</v>
      </c>
      <c r="C18" s="10">
        <f t="shared" si="1"/>
        <v>2148819.0100000002</v>
      </c>
      <c r="D18" s="10"/>
      <c r="E18" s="16">
        <v>207423.58</v>
      </c>
      <c r="F18" s="10">
        <f t="shared" si="2"/>
        <v>2073011.49</v>
      </c>
      <c r="G18" s="10"/>
      <c r="H18" s="8">
        <f t="shared" si="4"/>
        <v>-6.7281164465486432E-2</v>
      </c>
      <c r="I18" s="8">
        <f t="shared" si="4"/>
        <v>3.6568789109799028E-2</v>
      </c>
    </row>
    <row r="19" spans="1:9" x14ac:dyDescent="0.2">
      <c r="A19" s="2" t="s">
        <v>16</v>
      </c>
      <c r="B19" s="16">
        <v>147378.13</v>
      </c>
      <c r="C19" s="10">
        <f t="shared" si="1"/>
        <v>2296197.14</v>
      </c>
      <c r="D19" s="10"/>
      <c r="E19" s="16">
        <v>154331.47</v>
      </c>
      <c r="F19" s="10">
        <f t="shared" si="2"/>
        <v>2227342.96</v>
      </c>
      <c r="G19" s="10"/>
      <c r="H19" s="8">
        <f t="shared" si="4"/>
        <v>-4.5054582840427793E-2</v>
      </c>
      <c r="I19" s="8">
        <f t="shared" si="4"/>
        <v>3.0913146846500986E-2</v>
      </c>
    </row>
    <row r="20" spans="1:9" x14ac:dyDescent="0.2">
      <c r="A20" s="2" t="s">
        <v>17</v>
      </c>
      <c r="B20" s="16">
        <v>180366.62</v>
      </c>
      <c r="C20" s="10">
        <f t="shared" si="1"/>
        <v>2476563.7600000002</v>
      </c>
      <c r="D20" s="10"/>
      <c r="E20" s="16">
        <v>173347.43</v>
      </c>
      <c r="F20" s="10">
        <f t="shared" si="2"/>
        <v>2400690.39</v>
      </c>
      <c r="G20" s="10"/>
      <c r="H20" s="8">
        <f t="shared" si="4"/>
        <v>4.049203383055637E-2</v>
      </c>
      <c r="I20" s="8">
        <f t="shared" si="4"/>
        <v>3.160481264724857E-2</v>
      </c>
    </row>
    <row r="21" spans="1:9" ht="12" thickBot="1" x14ac:dyDescent="0.25">
      <c r="B21" s="11">
        <f>SUM(B9:B20)</f>
        <v>2476563.7600000002</v>
      </c>
      <c r="C21" s="12" t="s">
        <v>18</v>
      </c>
      <c r="D21" s="12"/>
      <c r="E21" s="11">
        <f>SUM(E9:E20)</f>
        <v>2400690.39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22"/>
  <sheetViews>
    <sheetView workbookViewId="0">
      <selection sqref="A1:I1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2011</v>
      </c>
      <c r="C5" s="29"/>
      <c r="D5" s="4"/>
      <c r="E5" s="29">
        <v>2010</v>
      </c>
      <c r="F5" s="29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140919.41</v>
      </c>
      <c r="C9" s="7">
        <f>+B9</f>
        <v>140919.41</v>
      </c>
      <c r="D9" s="7"/>
      <c r="E9" s="7">
        <v>115282.24000000001</v>
      </c>
      <c r="F9" s="7">
        <f>+E9</f>
        <v>115282.24000000001</v>
      </c>
      <c r="G9" s="7"/>
      <c r="H9" s="8">
        <f t="shared" ref="H9:I11" si="0">SUM(B9-E9)/E9</f>
        <v>0.22238611949247342</v>
      </c>
      <c r="I9" s="8">
        <f t="shared" si="0"/>
        <v>0.22238611949247342</v>
      </c>
    </row>
    <row r="10" spans="1:11" x14ac:dyDescent="0.2">
      <c r="A10" s="2" t="s">
        <v>7</v>
      </c>
      <c r="B10" s="9">
        <v>145042.56</v>
      </c>
      <c r="C10" s="10">
        <f t="shared" ref="C10:C20" si="1">+B10+C9</f>
        <v>285961.96999999997</v>
      </c>
      <c r="D10" s="10"/>
      <c r="E10" s="9">
        <v>117317.43</v>
      </c>
      <c r="F10" s="10">
        <f t="shared" ref="F10:F20" si="2">+E10+F9</f>
        <v>232599.66999999998</v>
      </c>
      <c r="G10" s="10"/>
      <c r="H10" s="8">
        <f t="shared" si="0"/>
        <v>0.23632575312977797</v>
      </c>
      <c r="I10" s="8">
        <f t="shared" si="0"/>
        <v>0.2294169204969207</v>
      </c>
    </row>
    <row r="11" spans="1:11" x14ac:dyDescent="0.2">
      <c r="A11" s="2" t="s">
        <v>8</v>
      </c>
      <c r="B11" s="9">
        <v>205078.11</v>
      </c>
      <c r="C11" s="10">
        <f t="shared" si="1"/>
        <v>491040.07999999996</v>
      </c>
      <c r="D11" s="10"/>
      <c r="E11" s="9">
        <v>185417.27</v>
      </c>
      <c r="F11" s="10">
        <f t="shared" si="2"/>
        <v>418016.93999999994</v>
      </c>
      <c r="G11" s="10"/>
      <c r="H11" s="8">
        <f t="shared" si="0"/>
        <v>0.10603564597839239</v>
      </c>
      <c r="I11" s="8">
        <f t="shared" si="0"/>
        <v>0.1746894276581232</v>
      </c>
    </row>
    <row r="12" spans="1:11" x14ac:dyDescent="0.2">
      <c r="A12" s="2" t="s">
        <v>9</v>
      </c>
      <c r="B12" s="9">
        <v>184274.54</v>
      </c>
      <c r="C12" s="10">
        <f t="shared" si="1"/>
        <v>675314.62</v>
      </c>
      <c r="D12" s="10"/>
      <c r="E12" s="9">
        <v>157020.79999999999</v>
      </c>
      <c r="F12" s="10">
        <f t="shared" si="2"/>
        <v>575037.74</v>
      </c>
      <c r="G12" s="10"/>
      <c r="H12" s="8">
        <f t="shared" ref="H12:I18" si="3">SUM(B12-E12)/E12</f>
        <v>0.17356770567975721</v>
      </c>
      <c r="I12" s="8">
        <f t="shared" si="3"/>
        <v>0.17438312831432595</v>
      </c>
    </row>
    <row r="13" spans="1:11" x14ac:dyDescent="0.2">
      <c r="A13" s="2" t="s">
        <v>10</v>
      </c>
      <c r="B13" s="9">
        <v>188771.8</v>
      </c>
      <c r="C13" s="10">
        <f t="shared" si="1"/>
        <v>864086.41999999993</v>
      </c>
      <c r="D13" s="10"/>
      <c r="E13" s="9">
        <v>175487.92</v>
      </c>
      <c r="F13" s="10">
        <f t="shared" si="2"/>
        <v>750525.66</v>
      </c>
      <c r="G13" s="10"/>
      <c r="H13" s="8">
        <f t="shared" si="3"/>
        <v>7.5696834289220444E-2</v>
      </c>
      <c r="I13" s="8">
        <f t="shared" si="3"/>
        <v>0.15130829770696966</v>
      </c>
    </row>
    <row r="14" spans="1:11" x14ac:dyDescent="0.2">
      <c r="A14" s="2" t="s">
        <v>11</v>
      </c>
      <c r="B14" s="9">
        <v>255442.05</v>
      </c>
      <c r="C14" s="10">
        <f t="shared" si="1"/>
        <v>1119528.47</v>
      </c>
      <c r="D14" s="10"/>
      <c r="E14" s="9">
        <v>255046.73</v>
      </c>
      <c r="F14" s="10">
        <f t="shared" si="2"/>
        <v>1005572.39</v>
      </c>
      <c r="G14" s="10"/>
      <c r="H14" s="8">
        <f t="shared" si="3"/>
        <v>1.5499904664528648E-3</v>
      </c>
      <c r="I14" s="8">
        <f t="shared" si="3"/>
        <v>0.11332459118134693</v>
      </c>
    </row>
    <row r="15" spans="1:11" x14ac:dyDescent="0.2">
      <c r="A15" s="2" t="s">
        <v>12</v>
      </c>
      <c r="B15" s="9">
        <v>250917.74</v>
      </c>
      <c r="C15" s="10">
        <f t="shared" si="1"/>
        <v>1370446.21</v>
      </c>
      <c r="D15" s="10"/>
      <c r="E15" s="9">
        <v>226132.12</v>
      </c>
      <c r="F15" s="10">
        <f t="shared" si="2"/>
        <v>1231704.51</v>
      </c>
      <c r="G15" s="10"/>
      <c r="H15" s="8">
        <f t="shared" si="3"/>
        <v>0.10960680862143775</v>
      </c>
      <c r="I15" s="8">
        <f t="shared" si="3"/>
        <v>0.11264203294993208</v>
      </c>
    </row>
    <row r="16" spans="1:11" x14ac:dyDescent="0.2">
      <c r="A16" s="2" t="s">
        <v>13</v>
      </c>
      <c r="B16" s="9">
        <v>235753.66</v>
      </c>
      <c r="C16" s="10">
        <f t="shared" si="1"/>
        <v>1606199.8699999999</v>
      </c>
      <c r="D16" s="10">
        <v>214885.76000000001</v>
      </c>
      <c r="E16" s="9">
        <v>240491.68</v>
      </c>
      <c r="F16" s="10">
        <f t="shared" si="2"/>
        <v>1472196.19</v>
      </c>
      <c r="G16" s="10"/>
      <c r="H16" s="8">
        <f t="shared" si="3"/>
        <v>-1.9701388422252237E-2</v>
      </c>
      <c r="I16" s="8">
        <f t="shared" si="3"/>
        <v>9.1022977039493594E-2</v>
      </c>
    </row>
    <row r="17" spans="1:9" x14ac:dyDescent="0.2">
      <c r="A17" s="2" t="s">
        <v>14</v>
      </c>
      <c r="B17" s="9">
        <v>259388.04</v>
      </c>
      <c r="C17" s="10">
        <f t="shared" si="1"/>
        <v>1865587.91</v>
      </c>
      <c r="D17" s="10">
        <v>157294.35999999999</v>
      </c>
      <c r="E17" s="9">
        <v>271528.25</v>
      </c>
      <c r="F17" s="10">
        <f t="shared" si="2"/>
        <v>1743724.44</v>
      </c>
      <c r="G17" s="10"/>
      <c r="H17" s="8">
        <f t="shared" si="3"/>
        <v>-4.4710670068399849E-2</v>
      </c>
      <c r="I17" s="8">
        <f t="shared" si="3"/>
        <v>6.9886885338373755E-2</v>
      </c>
    </row>
    <row r="18" spans="1:9" x14ac:dyDescent="0.2">
      <c r="A18" s="2" t="s">
        <v>15</v>
      </c>
      <c r="B18" s="9">
        <v>207423.58</v>
      </c>
      <c r="C18" s="10">
        <f t="shared" si="1"/>
        <v>2073011.49</v>
      </c>
      <c r="D18" s="10"/>
      <c r="E18" s="9">
        <v>192689.49</v>
      </c>
      <c r="F18" s="10">
        <f t="shared" si="2"/>
        <v>1936413.93</v>
      </c>
      <c r="G18" s="10"/>
      <c r="H18" s="8">
        <f t="shared" si="3"/>
        <v>7.6465457456968713E-2</v>
      </c>
      <c r="I18" s="8">
        <f t="shared" si="3"/>
        <v>7.0541508653575974E-2</v>
      </c>
    </row>
    <row r="19" spans="1:9" x14ac:dyDescent="0.2">
      <c r="A19" s="2" t="s">
        <v>16</v>
      </c>
      <c r="B19" s="9">
        <v>154331.47</v>
      </c>
      <c r="C19" s="10">
        <f t="shared" si="1"/>
        <v>2227342.96</v>
      </c>
      <c r="D19" s="10"/>
      <c r="E19" s="9">
        <v>146195.62</v>
      </c>
      <c r="F19" s="10">
        <f t="shared" si="2"/>
        <v>2082609.5499999998</v>
      </c>
      <c r="G19" s="10"/>
      <c r="H19" s="8">
        <f>SUM(B19-E19)/E19</f>
        <v>5.5650436039055111E-2</v>
      </c>
      <c r="I19" s="8">
        <f>SUM(C19-F19)/F19</f>
        <v>6.9496180885178477E-2</v>
      </c>
    </row>
    <row r="20" spans="1:9" x14ac:dyDescent="0.2">
      <c r="A20" s="2" t="s">
        <v>17</v>
      </c>
      <c r="B20" s="9">
        <v>173347.43</v>
      </c>
      <c r="C20" s="10">
        <f t="shared" si="1"/>
        <v>2400690.39</v>
      </c>
      <c r="D20" s="10"/>
      <c r="E20" s="9">
        <v>166901.57999999999</v>
      </c>
      <c r="F20" s="10">
        <f t="shared" si="2"/>
        <v>2249511.13</v>
      </c>
      <c r="G20" s="10"/>
      <c r="H20" s="8">
        <f>SUM(B20-E20)/E20</f>
        <v>3.8620664945173112E-2</v>
      </c>
      <c r="I20" s="8">
        <f>SUM(C20-F20)/F20</f>
        <v>6.7205384309434485E-2</v>
      </c>
    </row>
    <row r="21" spans="1:9" ht="12" thickBot="1" x14ac:dyDescent="0.25">
      <c r="B21" s="11">
        <f>SUM(B9:B20)</f>
        <v>2400690.39</v>
      </c>
      <c r="C21" s="12" t="s">
        <v>18</v>
      </c>
      <c r="D21" s="12"/>
      <c r="E21" s="11">
        <f>SUM(E9:E20)</f>
        <v>2249511.13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22"/>
  <sheetViews>
    <sheetView workbookViewId="0">
      <selection activeCell="D32" sqref="D32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2010</v>
      </c>
      <c r="C5" s="29"/>
      <c r="D5" s="4"/>
      <c r="E5" s="29">
        <v>2009</v>
      </c>
      <c r="F5" s="29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115282.24000000001</v>
      </c>
      <c r="C9" s="7">
        <f>+B9</f>
        <v>115282.24000000001</v>
      </c>
      <c r="D9" s="7"/>
      <c r="E9" s="7">
        <v>118401.66</v>
      </c>
      <c r="F9" s="7">
        <f>+E9</f>
        <v>118401.66</v>
      </c>
      <c r="G9" s="7"/>
      <c r="H9" s="8">
        <f t="shared" ref="H9:I11" si="0">SUM(B9-E9)/E9</f>
        <v>-2.6346083323493929E-2</v>
      </c>
      <c r="I9" s="8">
        <f t="shared" si="0"/>
        <v>-2.6346083323493929E-2</v>
      </c>
    </row>
    <row r="10" spans="1:11" x14ac:dyDescent="0.2">
      <c r="A10" s="2" t="s">
        <v>7</v>
      </c>
      <c r="B10" s="9">
        <v>117317.43</v>
      </c>
      <c r="C10" s="10">
        <f t="shared" ref="C10:C20" si="1">+B10+C9</f>
        <v>232599.66999999998</v>
      </c>
      <c r="D10" s="10"/>
      <c r="E10" s="9">
        <v>127233.99</v>
      </c>
      <c r="F10" s="10">
        <f t="shared" ref="F10:F20" si="2">+E10+F9</f>
        <v>245635.65000000002</v>
      </c>
      <c r="G10" s="10"/>
      <c r="H10" s="8">
        <f t="shared" si="0"/>
        <v>-7.7939550587071985E-2</v>
      </c>
      <c r="I10" s="8">
        <f t="shared" si="0"/>
        <v>-5.307039104462255E-2</v>
      </c>
    </row>
    <row r="11" spans="1:11" x14ac:dyDescent="0.2">
      <c r="A11" s="2" t="s">
        <v>8</v>
      </c>
      <c r="B11" s="9">
        <v>185417.27</v>
      </c>
      <c r="C11" s="10">
        <f t="shared" si="1"/>
        <v>418016.93999999994</v>
      </c>
      <c r="D11" s="10"/>
      <c r="E11" s="9">
        <v>176565.42</v>
      </c>
      <c r="F11" s="10">
        <f t="shared" si="2"/>
        <v>422201.07000000007</v>
      </c>
      <c r="G11" s="10"/>
      <c r="H11" s="8">
        <f t="shared" si="0"/>
        <v>5.0133542570226806E-2</v>
      </c>
      <c r="I11" s="8">
        <f t="shared" si="0"/>
        <v>-9.9102780577986702E-3</v>
      </c>
    </row>
    <row r="12" spans="1:11" x14ac:dyDescent="0.2">
      <c r="A12" s="2" t="s">
        <v>9</v>
      </c>
      <c r="B12" s="9">
        <v>157020.79999999999</v>
      </c>
      <c r="C12" s="10">
        <f t="shared" si="1"/>
        <v>575037.74</v>
      </c>
      <c r="D12" s="10"/>
      <c r="E12" s="9">
        <v>154664.91</v>
      </c>
      <c r="F12" s="10">
        <f t="shared" si="2"/>
        <v>576865.9800000001</v>
      </c>
      <c r="G12" s="10"/>
      <c r="H12" s="8">
        <f t="shared" ref="H12:I14" si="3">SUM(B12-E12)/E12</f>
        <v>1.5232220417675767E-2</v>
      </c>
      <c r="I12" s="8">
        <f t="shared" si="3"/>
        <v>-3.1692629889530093E-3</v>
      </c>
    </row>
    <row r="13" spans="1:11" x14ac:dyDescent="0.2">
      <c r="A13" s="2" t="s">
        <v>10</v>
      </c>
      <c r="B13" s="9">
        <v>175487.92</v>
      </c>
      <c r="C13" s="10">
        <f t="shared" si="1"/>
        <v>750525.66</v>
      </c>
      <c r="D13" s="10"/>
      <c r="E13" s="9">
        <v>178238.92</v>
      </c>
      <c r="F13" s="10">
        <f t="shared" si="2"/>
        <v>755104.90000000014</v>
      </c>
      <c r="G13" s="10"/>
      <c r="H13" s="8">
        <f t="shared" si="3"/>
        <v>-1.5434339480961845E-2</v>
      </c>
      <c r="I13" s="8">
        <f t="shared" si="3"/>
        <v>-6.0643759562414527E-3</v>
      </c>
    </row>
    <row r="14" spans="1:11" x14ac:dyDescent="0.2">
      <c r="A14" s="2" t="s">
        <v>11</v>
      </c>
      <c r="B14" s="9">
        <v>255046.73</v>
      </c>
      <c r="C14" s="10">
        <f t="shared" si="1"/>
        <v>1005572.39</v>
      </c>
      <c r="D14" s="10"/>
      <c r="E14" s="9">
        <v>240187.23</v>
      </c>
      <c r="F14" s="10">
        <f t="shared" si="2"/>
        <v>995292.13000000012</v>
      </c>
      <c r="G14" s="10"/>
      <c r="H14" s="8">
        <f t="shared" si="3"/>
        <v>6.186631987054432E-2</v>
      </c>
      <c r="I14" s="8">
        <f t="shared" si="3"/>
        <v>1.0328887057511338E-2</v>
      </c>
    </row>
    <row r="15" spans="1:11" x14ac:dyDescent="0.2">
      <c r="A15" s="2" t="s">
        <v>12</v>
      </c>
      <c r="B15" s="9">
        <v>226132.12</v>
      </c>
      <c r="C15" s="10">
        <f t="shared" si="1"/>
        <v>1231704.51</v>
      </c>
      <c r="D15" s="10"/>
      <c r="E15" s="9">
        <v>211211.91</v>
      </c>
      <c r="F15" s="10">
        <f t="shared" si="2"/>
        <v>1206504.04</v>
      </c>
      <c r="G15" s="10"/>
      <c r="H15" s="8">
        <f t="shared" ref="H15:I20" si="4">SUM(B15-E15)/E15</f>
        <v>7.0640950124450805E-2</v>
      </c>
      <c r="I15" s="8">
        <f t="shared" si="4"/>
        <v>2.088718244159379E-2</v>
      </c>
    </row>
    <row r="16" spans="1:11" x14ac:dyDescent="0.2">
      <c r="A16" s="2" t="s">
        <v>13</v>
      </c>
      <c r="B16" s="9">
        <v>240491.68</v>
      </c>
      <c r="C16" s="10">
        <f t="shared" si="1"/>
        <v>1472196.19</v>
      </c>
      <c r="D16" s="10">
        <v>214885.76000000001</v>
      </c>
      <c r="E16" s="9">
        <v>227627.61</v>
      </c>
      <c r="F16" s="10">
        <f t="shared" si="2"/>
        <v>1434131.65</v>
      </c>
      <c r="G16" s="10"/>
      <c r="H16" s="8">
        <f t="shared" si="4"/>
        <v>5.6513662819725641E-2</v>
      </c>
      <c r="I16" s="8">
        <f t="shared" si="4"/>
        <v>2.6541872916618248E-2</v>
      </c>
    </row>
    <row r="17" spans="1:9" x14ac:dyDescent="0.2">
      <c r="A17" s="2" t="s">
        <v>14</v>
      </c>
      <c r="B17" s="9">
        <v>271528.25</v>
      </c>
      <c r="C17" s="10">
        <f t="shared" si="1"/>
        <v>1743724.44</v>
      </c>
      <c r="D17" s="10">
        <v>157294.35999999999</v>
      </c>
      <c r="E17" s="9">
        <v>235145.92</v>
      </c>
      <c r="F17" s="10">
        <f t="shared" si="2"/>
        <v>1669277.5699999998</v>
      </c>
      <c r="G17" s="10"/>
      <c r="H17" s="8">
        <f t="shared" si="4"/>
        <v>0.1547223528267043</v>
      </c>
      <c r="I17" s="8">
        <f t="shared" si="4"/>
        <v>4.4598256957349591E-2</v>
      </c>
    </row>
    <row r="18" spans="1:9" x14ac:dyDescent="0.2">
      <c r="A18" s="2" t="s">
        <v>15</v>
      </c>
      <c r="B18" s="9">
        <v>192689.49</v>
      </c>
      <c r="C18" s="10">
        <f t="shared" si="1"/>
        <v>1936413.93</v>
      </c>
      <c r="D18" s="10"/>
      <c r="E18" s="9">
        <v>163709.70000000001</v>
      </c>
      <c r="F18" s="10">
        <f t="shared" si="2"/>
        <v>1832987.2699999998</v>
      </c>
      <c r="G18" s="10"/>
      <c r="H18" s="8">
        <f t="shared" si="4"/>
        <v>0.17701938248008503</v>
      </c>
      <c r="I18" s="8">
        <f t="shared" si="4"/>
        <v>5.6425192740154798E-2</v>
      </c>
    </row>
    <row r="19" spans="1:9" x14ac:dyDescent="0.2">
      <c r="A19" s="2" t="s">
        <v>16</v>
      </c>
      <c r="B19" s="9">
        <v>146195.62</v>
      </c>
      <c r="C19" s="10">
        <f t="shared" si="1"/>
        <v>2082609.5499999998</v>
      </c>
      <c r="D19" s="10"/>
      <c r="E19" s="9">
        <v>122145.75</v>
      </c>
      <c r="F19" s="10">
        <f t="shared" si="2"/>
        <v>1955133.0199999998</v>
      </c>
      <c r="G19" s="10"/>
      <c r="H19" s="8">
        <f t="shared" si="4"/>
        <v>0.19689485716858748</v>
      </c>
      <c r="I19" s="8">
        <f t="shared" si="4"/>
        <v>6.5200949856598522E-2</v>
      </c>
    </row>
    <row r="20" spans="1:9" x14ac:dyDescent="0.2">
      <c r="A20" s="2" t="s">
        <v>17</v>
      </c>
      <c r="B20" s="9">
        <v>166901.57999999999</v>
      </c>
      <c r="C20" s="10">
        <f t="shared" si="1"/>
        <v>2249511.13</v>
      </c>
      <c r="D20" s="10"/>
      <c r="E20" s="9">
        <v>150896.71</v>
      </c>
      <c r="F20" s="10">
        <f t="shared" si="2"/>
        <v>2106029.73</v>
      </c>
      <c r="G20" s="10"/>
      <c r="H20" s="8">
        <f t="shared" si="4"/>
        <v>0.10606506927818371</v>
      </c>
      <c r="I20" s="8">
        <f t="shared" si="4"/>
        <v>6.8128857801071932E-2</v>
      </c>
    </row>
    <row r="21" spans="1:9" ht="12" thickBot="1" x14ac:dyDescent="0.25">
      <c r="B21" s="11">
        <f>SUM(B9:B20)</f>
        <v>2249511.13</v>
      </c>
      <c r="C21" s="12" t="s">
        <v>18</v>
      </c>
      <c r="D21" s="12"/>
      <c r="E21" s="11">
        <f>SUM(E9:E20)</f>
        <v>2106029.73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22"/>
  <sheetViews>
    <sheetView workbookViewId="0">
      <selection activeCell="B27" sqref="B27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2009</v>
      </c>
      <c r="C5" s="29"/>
      <c r="D5" s="4"/>
      <c r="E5" s="29">
        <v>2008</v>
      </c>
      <c r="F5" s="29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118401.66</v>
      </c>
      <c r="C9" s="7">
        <f>+B9</f>
        <v>118401.66</v>
      </c>
      <c r="D9" s="7"/>
      <c r="E9" s="7">
        <v>132583.25</v>
      </c>
      <c r="F9" s="7">
        <f>+E9</f>
        <v>132583.25</v>
      </c>
      <c r="G9" s="7"/>
      <c r="H9" s="8">
        <f t="shared" ref="H9:I11" si="0">SUM(B9-E9)/E9</f>
        <v>-0.10696366245359046</v>
      </c>
      <c r="I9" s="8">
        <f t="shared" si="0"/>
        <v>-0.10696366245359046</v>
      </c>
    </row>
    <row r="10" spans="1:11" x14ac:dyDescent="0.2">
      <c r="A10" s="2" t="s">
        <v>7</v>
      </c>
      <c r="B10" s="9">
        <v>127233.99</v>
      </c>
      <c r="C10" s="10">
        <f t="shared" ref="C10:C20" si="1">+B10+C9</f>
        <v>245635.65000000002</v>
      </c>
      <c r="D10" s="10"/>
      <c r="E10" s="9">
        <v>157768.87</v>
      </c>
      <c r="F10" s="10">
        <f t="shared" ref="F10:F20" si="2">+E10+F9</f>
        <v>290352.12</v>
      </c>
      <c r="G10" s="10"/>
      <c r="H10" s="8">
        <f t="shared" si="0"/>
        <v>-0.19354185651453287</v>
      </c>
      <c r="I10" s="8">
        <f t="shared" si="0"/>
        <v>-0.15400772689381423</v>
      </c>
    </row>
    <row r="11" spans="1:11" x14ac:dyDescent="0.2">
      <c r="A11" s="2" t="s">
        <v>8</v>
      </c>
      <c r="B11" s="9">
        <v>176565.42</v>
      </c>
      <c r="C11" s="10">
        <f t="shared" si="1"/>
        <v>422201.07000000007</v>
      </c>
      <c r="D11" s="10"/>
      <c r="E11" s="9">
        <v>232999.99</v>
      </c>
      <c r="F11" s="10">
        <f t="shared" si="2"/>
        <v>523352.11</v>
      </c>
      <c r="G11" s="10"/>
      <c r="H11" s="8">
        <f t="shared" si="0"/>
        <v>-0.24220846533083534</v>
      </c>
      <c r="I11" s="8">
        <f t="shared" si="0"/>
        <v>-0.19327530751715116</v>
      </c>
    </row>
    <row r="12" spans="1:11" x14ac:dyDescent="0.2">
      <c r="A12" s="2" t="s">
        <v>9</v>
      </c>
      <c r="B12" s="9">
        <v>154664.91</v>
      </c>
      <c r="C12" s="10">
        <f t="shared" si="1"/>
        <v>576865.9800000001</v>
      </c>
      <c r="D12" s="10"/>
      <c r="E12" s="9">
        <v>160045.16</v>
      </c>
      <c r="F12" s="10">
        <f t="shared" si="2"/>
        <v>683397.27</v>
      </c>
      <c r="G12" s="10"/>
      <c r="H12" s="8">
        <f t="shared" ref="H12:I20" si="3">SUM(B12-E12)/E12</f>
        <v>-3.3617074080840685E-2</v>
      </c>
      <c r="I12" s="8">
        <f t="shared" si="3"/>
        <v>-0.15588486328018242</v>
      </c>
    </row>
    <row r="13" spans="1:11" x14ac:dyDescent="0.2">
      <c r="A13" s="2" t="s">
        <v>10</v>
      </c>
      <c r="B13" s="9">
        <v>178238.92</v>
      </c>
      <c r="C13" s="10">
        <f t="shared" si="1"/>
        <v>755104.90000000014</v>
      </c>
      <c r="D13" s="10"/>
      <c r="E13" s="9">
        <v>201109.13</v>
      </c>
      <c r="F13" s="10">
        <f t="shared" si="2"/>
        <v>884506.4</v>
      </c>
      <c r="G13" s="10"/>
      <c r="H13" s="8">
        <f t="shared" si="3"/>
        <v>-0.11372039648324266</v>
      </c>
      <c r="I13" s="8">
        <f t="shared" si="3"/>
        <v>-0.14629798043292833</v>
      </c>
    </row>
    <row r="14" spans="1:11" x14ac:dyDescent="0.2">
      <c r="A14" s="2" t="s">
        <v>11</v>
      </c>
      <c r="B14" s="9">
        <v>240187.23</v>
      </c>
      <c r="C14" s="10">
        <f t="shared" si="1"/>
        <v>995292.13000000012</v>
      </c>
      <c r="D14" s="10"/>
      <c r="E14" s="9">
        <v>255859.85</v>
      </c>
      <c r="F14" s="10">
        <f t="shared" si="2"/>
        <v>1140366.25</v>
      </c>
      <c r="G14" s="10"/>
      <c r="H14" s="8">
        <f t="shared" si="3"/>
        <v>-6.1254706434010632E-2</v>
      </c>
      <c r="I14" s="8">
        <f t="shared" si="3"/>
        <v>-0.12721712870755328</v>
      </c>
    </row>
    <row r="15" spans="1:11" x14ac:dyDescent="0.2">
      <c r="A15" s="2" t="s">
        <v>12</v>
      </c>
      <c r="B15" s="9">
        <v>211211.91</v>
      </c>
      <c r="C15" s="10">
        <f t="shared" si="1"/>
        <v>1206504.04</v>
      </c>
      <c r="D15" s="10"/>
      <c r="E15" s="9">
        <v>238172.67</v>
      </c>
      <c r="F15" s="10">
        <f t="shared" si="2"/>
        <v>1378538.92</v>
      </c>
      <c r="G15" s="10"/>
      <c r="H15" s="8">
        <f t="shared" si="3"/>
        <v>-0.11319837830259873</v>
      </c>
      <c r="I15" s="8">
        <f t="shared" si="3"/>
        <v>-0.12479508376883541</v>
      </c>
    </row>
    <row r="16" spans="1:11" x14ac:dyDescent="0.2">
      <c r="A16" s="2" t="s">
        <v>13</v>
      </c>
      <c r="B16" s="9">
        <v>227627.61</v>
      </c>
      <c r="C16" s="10">
        <f t="shared" si="1"/>
        <v>1434131.65</v>
      </c>
      <c r="D16" s="10">
        <v>214885.76000000001</v>
      </c>
      <c r="E16" s="9">
        <v>248907.1</v>
      </c>
      <c r="F16" s="10">
        <f t="shared" si="2"/>
        <v>1627446.02</v>
      </c>
      <c r="G16" s="10"/>
      <c r="H16" s="8">
        <f t="shared" si="3"/>
        <v>-8.5491695496030529E-2</v>
      </c>
      <c r="I16" s="8">
        <f t="shared" si="3"/>
        <v>-0.11878389060179097</v>
      </c>
    </row>
    <row r="17" spans="1:9" x14ac:dyDescent="0.2">
      <c r="A17" s="2" t="s">
        <v>14</v>
      </c>
      <c r="B17" s="9">
        <v>235145.92</v>
      </c>
      <c r="C17" s="10">
        <f t="shared" si="1"/>
        <v>1669277.5699999998</v>
      </c>
      <c r="D17" s="10">
        <v>157294.35999999999</v>
      </c>
      <c r="E17" s="9">
        <v>237653.55</v>
      </c>
      <c r="F17" s="10">
        <f t="shared" si="2"/>
        <v>1865099.57</v>
      </c>
      <c r="G17" s="10"/>
      <c r="H17" s="8">
        <f t="shared" si="3"/>
        <v>-1.0551620205126226E-2</v>
      </c>
      <c r="I17" s="8">
        <f t="shared" si="3"/>
        <v>-0.10499278598836427</v>
      </c>
    </row>
    <row r="18" spans="1:9" x14ac:dyDescent="0.2">
      <c r="A18" s="2" t="s">
        <v>15</v>
      </c>
      <c r="B18" s="9">
        <v>163709.70000000001</v>
      </c>
      <c r="C18" s="10">
        <f t="shared" si="1"/>
        <v>1832987.2699999998</v>
      </c>
      <c r="D18" s="10"/>
      <c r="E18" s="9">
        <v>183839.71</v>
      </c>
      <c r="F18" s="10">
        <f t="shared" si="2"/>
        <v>2048939.28</v>
      </c>
      <c r="G18" s="10"/>
      <c r="H18" s="8">
        <f t="shared" si="3"/>
        <v>-0.10949761615703148</v>
      </c>
      <c r="I18" s="8">
        <f t="shared" si="3"/>
        <v>-0.10539697886996448</v>
      </c>
    </row>
    <row r="19" spans="1:9" x14ac:dyDescent="0.2">
      <c r="A19" s="2" t="s">
        <v>16</v>
      </c>
      <c r="B19" s="9">
        <v>122145.75</v>
      </c>
      <c r="C19" s="10">
        <f t="shared" si="1"/>
        <v>1955133.0199999998</v>
      </c>
      <c r="D19" s="10"/>
      <c r="E19" s="9">
        <v>133243.91</v>
      </c>
      <c r="F19" s="10">
        <f t="shared" si="2"/>
        <v>2182183.19</v>
      </c>
      <c r="G19" s="10"/>
      <c r="H19" s="8">
        <f t="shared" si="3"/>
        <v>-8.3292061903617237E-2</v>
      </c>
      <c r="I19" s="8">
        <f t="shared" si="3"/>
        <v>-0.10404725462118521</v>
      </c>
    </row>
    <row r="20" spans="1:9" x14ac:dyDescent="0.2">
      <c r="A20" s="2" t="s">
        <v>17</v>
      </c>
      <c r="B20" s="9">
        <v>150896.71</v>
      </c>
      <c r="C20" s="10">
        <f t="shared" si="1"/>
        <v>2106029.73</v>
      </c>
      <c r="D20" s="10"/>
      <c r="E20" s="9">
        <v>164436.76999999999</v>
      </c>
      <c r="F20" s="10">
        <f t="shared" si="2"/>
        <v>2346619.96</v>
      </c>
      <c r="G20" s="10"/>
      <c r="H20" s="8">
        <f t="shared" si="3"/>
        <v>-8.2342045516948542E-2</v>
      </c>
      <c r="I20" s="8">
        <f t="shared" si="3"/>
        <v>-0.10252628636125638</v>
      </c>
    </row>
    <row r="21" spans="1:9" ht="12" thickBot="1" x14ac:dyDescent="0.25">
      <c r="B21" s="11">
        <f>SUM(B9:B20)</f>
        <v>2106029.73</v>
      </c>
      <c r="C21" s="12" t="s">
        <v>18</v>
      </c>
      <c r="D21" s="12"/>
      <c r="E21" s="11">
        <f>SUM(E9:E20)</f>
        <v>2346619.96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22"/>
  <sheetViews>
    <sheetView workbookViewId="0">
      <selection activeCell="O45" sqref="O45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2008</v>
      </c>
      <c r="C5" s="29"/>
      <c r="D5" s="4"/>
      <c r="E5" s="29">
        <v>2007</v>
      </c>
      <c r="F5" s="29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132583.25</v>
      </c>
      <c r="C9" s="7">
        <f>+B9</f>
        <v>132583.25</v>
      </c>
      <c r="D9" s="7"/>
      <c r="E9" s="7">
        <v>125776.35</v>
      </c>
      <c r="F9" s="7">
        <f>+E9</f>
        <v>125776.35</v>
      </c>
      <c r="G9" s="7"/>
      <c r="H9" s="8">
        <f t="shared" ref="H9:I11" si="0">SUM(B9-E9)/E9</f>
        <v>5.4119077235108143E-2</v>
      </c>
      <c r="I9" s="8">
        <f t="shared" si="0"/>
        <v>5.4119077235108143E-2</v>
      </c>
    </row>
    <row r="10" spans="1:11" x14ac:dyDescent="0.2">
      <c r="A10" s="2" t="s">
        <v>7</v>
      </c>
      <c r="B10" s="9">
        <v>157768.87</v>
      </c>
      <c r="C10" s="10">
        <f t="shared" ref="C10:C20" si="1">+B10+C9</f>
        <v>290352.12</v>
      </c>
      <c r="D10" s="10"/>
      <c r="E10" s="9">
        <v>132024.42000000001</v>
      </c>
      <c r="F10" s="10">
        <f t="shared" ref="F10:F20" si="2">+E10+F9</f>
        <v>257800.77000000002</v>
      </c>
      <c r="G10" s="10"/>
      <c r="H10" s="8">
        <f t="shared" si="0"/>
        <v>0.19499763755826369</v>
      </c>
      <c r="I10" s="8">
        <f t="shared" si="0"/>
        <v>0.12626552667007152</v>
      </c>
    </row>
    <row r="11" spans="1:11" x14ac:dyDescent="0.2">
      <c r="A11" s="2" t="s">
        <v>8</v>
      </c>
      <c r="B11" s="9">
        <v>232999.99</v>
      </c>
      <c r="C11" s="10">
        <f t="shared" si="1"/>
        <v>523352.11</v>
      </c>
      <c r="D11" s="10"/>
      <c r="E11" s="9">
        <v>203992.15</v>
      </c>
      <c r="F11" s="10">
        <f t="shared" si="2"/>
        <v>461792.92000000004</v>
      </c>
      <c r="G11" s="10"/>
      <c r="H11" s="8">
        <f t="shared" si="0"/>
        <v>0.14220076605889001</v>
      </c>
      <c r="I11" s="8">
        <f t="shared" si="0"/>
        <v>0.13330475053623589</v>
      </c>
    </row>
    <row r="12" spans="1:11" x14ac:dyDescent="0.2">
      <c r="A12" s="2" t="s">
        <v>9</v>
      </c>
      <c r="B12" s="9">
        <v>160045.16</v>
      </c>
      <c r="C12" s="10">
        <f t="shared" si="1"/>
        <v>683397.27</v>
      </c>
      <c r="D12" s="10"/>
      <c r="E12" s="9">
        <v>173537.43</v>
      </c>
      <c r="F12" s="10">
        <f t="shared" si="2"/>
        <v>635330.35000000009</v>
      </c>
      <c r="G12" s="10"/>
      <c r="H12" s="8">
        <f t="shared" ref="H12:I20" si="3">SUM(B12-E12)/E12</f>
        <v>-7.7748471900269525E-2</v>
      </c>
      <c r="I12" s="8">
        <f t="shared" si="3"/>
        <v>7.5656577715829121E-2</v>
      </c>
    </row>
    <row r="13" spans="1:11" x14ac:dyDescent="0.2">
      <c r="A13" s="2" t="s">
        <v>10</v>
      </c>
      <c r="B13" s="9">
        <v>201109.13</v>
      </c>
      <c r="C13" s="10">
        <f t="shared" si="1"/>
        <v>884506.4</v>
      </c>
      <c r="D13" s="10"/>
      <c r="E13" s="9">
        <v>197764.17</v>
      </c>
      <c r="F13" s="10">
        <f t="shared" si="2"/>
        <v>833094.52000000014</v>
      </c>
      <c r="G13" s="10"/>
      <c r="H13" s="8">
        <f t="shared" si="3"/>
        <v>1.6913882833275572E-2</v>
      </c>
      <c r="I13" s="8">
        <f t="shared" si="3"/>
        <v>6.1711941161250082E-2</v>
      </c>
    </row>
    <row r="14" spans="1:11" x14ac:dyDescent="0.2">
      <c r="A14" s="2" t="s">
        <v>11</v>
      </c>
      <c r="B14" s="9">
        <v>255859.85</v>
      </c>
      <c r="C14" s="10">
        <f t="shared" si="1"/>
        <v>1140366.25</v>
      </c>
      <c r="D14" s="10"/>
      <c r="E14" s="9">
        <v>270707.07</v>
      </c>
      <c r="F14" s="10">
        <f t="shared" si="2"/>
        <v>1103801.5900000001</v>
      </c>
      <c r="G14" s="10"/>
      <c r="H14" s="8">
        <f t="shared" si="3"/>
        <v>-5.4846074023851686E-2</v>
      </c>
      <c r="I14" s="8">
        <f t="shared" si="3"/>
        <v>3.3126116442720392E-2</v>
      </c>
    </row>
    <row r="15" spans="1:11" x14ac:dyDescent="0.2">
      <c r="A15" s="2" t="s">
        <v>12</v>
      </c>
      <c r="B15" s="9">
        <v>238172.67</v>
      </c>
      <c r="C15" s="10">
        <f t="shared" si="1"/>
        <v>1378538.92</v>
      </c>
      <c r="D15" s="10"/>
      <c r="E15" s="9">
        <v>232188.74</v>
      </c>
      <c r="F15" s="10">
        <f t="shared" si="2"/>
        <v>1335990.33</v>
      </c>
      <c r="G15" s="10"/>
      <c r="H15" s="8">
        <f t="shared" si="3"/>
        <v>2.5771835447317655E-2</v>
      </c>
      <c r="I15" s="8">
        <f t="shared" si="3"/>
        <v>3.1847977522412044E-2</v>
      </c>
    </row>
    <row r="16" spans="1:11" x14ac:dyDescent="0.2">
      <c r="A16" s="2" t="s">
        <v>13</v>
      </c>
      <c r="B16" s="9">
        <v>248907.1</v>
      </c>
      <c r="C16" s="10">
        <f t="shared" si="1"/>
        <v>1627446.02</v>
      </c>
      <c r="D16" s="10">
        <v>214885.76000000001</v>
      </c>
      <c r="E16" s="9">
        <v>250002.35</v>
      </c>
      <c r="F16" s="10">
        <f t="shared" si="2"/>
        <v>1585992.6800000002</v>
      </c>
      <c r="G16" s="10"/>
      <c r="H16" s="8">
        <f t="shared" si="3"/>
        <v>-4.3809588189871011E-3</v>
      </c>
      <c r="I16" s="8">
        <f t="shared" si="3"/>
        <v>2.6137157203020539E-2</v>
      </c>
    </row>
    <row r="17" spans="1:9" x14ac:dyDescent="0.2">
      <c r="A17" s="2" t="s">
        <v>14</v>
      </c>
      <c r="B17" s="9">
        <v>237653.55</v>
      </c>
      <c r="C17" s="10">
        <f t="shared" si="1"/>
        <v>1865099.57</v>
      </c>
      <c r="D17" s="10">
        <v>157294.35999999999</v>
      </c>
      <c r="E17" s="9">
        <v>261618.62</v>
      </c>
      <c r="F17" s="10">
        <f t="shared" si="2"/>
        <v>1847611.3000000003</v>
      </c>
      <c r="G17" s="10"/>
      <c r="H17" s="8">
        <f t="shared" si="3"/>
        <v>-9.1603074735276901E-2</v>
      </c>
      <c r="I17" s="8">
        <f t="shared" si="3"/>
        <v>9.4653404641981687E-3</v>
      </c>
    </row>
    <row r="18" spans="1:9" x14ac:dyDescent="0.2">
      <c r="A18" s="2" t="s">
        <v>15</v>
      </c>
      <c r="B18" s="9">
        <v>183839.71</v>
      </c>
      <c r="C18" s="10">
        <f t="shared" si="1"/>
        <v>2048939.28</v>
      </c>
      <c r="D18" s="10"/>
      <c r="E18" s="9">
        <v>184625.07</v>
      </c>
      <c r="F18" s="10">
        <f t="shared" si="2"/>
        <v>2032236.3700000003</v>
      </c>
      <c r="G18" s="10"/>
      <c r="H18" s="8">
        <f t="shared" si="3"/>
        <v>-4.2538101678174858E-3</v>
      </c>
      <c r="I18" s="8">
        <f t="shared" si="3"/>
        <v>8.2189799604854424E-3</v>
      </c>
    </row>
    <row r="19" spans="1:9" x14ac:dyDescent="0.2">
      <c r="A19" s="2" t="s">
        <v>16</v>
      </c>
      <c r="B19" s="9">
        <v>133243.91</v>
      </c>
      <c r="C19" s="10">
        <f t="shared" si="1"/>
        <v>2182183.19</v>
      </c>
      <c r="D19" s="10"/>
      <c r="E19" s="9">
        <v>165099</v>
      </c>
      <c r="F19" s="10">
        <f t="shared" si="2"/>
        <v>2197335.37</v>
      </c>
      <c r="G19" s="10"/>
      <c r="H19" s="8">
        <f t="shared" si="3"/>
        <v>-0.19294538428458075</v>
      </c>
      <c r="I19" s="8">
        <f t="shared" si="3"/>
        <v>-6.8957065939370772E-3</v>
      </c>
    </row>
    <row r="20" spans="1:9" x14ac:dyDescent="0.2">
      <c r="A20" s="2" t="s">
        <v>17</v>
      </c>
      <c r="B20" s="9">
        <v>164436.76999999999</v>
      </c>
      <c r="C20" s="10">
        <f t="shared" si="1"/>
        <v>2346619.96</v>
      </c>
      <c r="D20" s="10"/>
      <c r="E20" s="9">
        <v>162591.16</v>
      </c>
      <c r="F20" s="10">
        <f t="shared" si="2"/>
        <v>2359926.5300000003</v>
      </c>
      <c r="G20" s="10"/>
      <c r="H20" s="8">
        <f t="shared" si="3"/>
        <v>1.1351232133407413E-2</v>
      </c>
      <c r="I20" s="8">
        <f t="shared" si="3"/>
        <v>-5.6385526544338212E-3</v>
      </c>
    </row>
    <row r="21" spans="1:9" ht="12" thickBot="1" x14ac:dyDescent="0.25">
      <c r="B21" s="11">
        <f>SUM(B9:B20)</f>
        <v>2346619.96</v>
      </c>
      <c r="C21" s="12" t="s">
        <v>18</v>
      </c>
      <c r="D21" s="12"/>
      <c r="E21" s="11">
        <f>SUM(E9:E20)</f>
        <v>2359926.5300000003</v>
      </c>
      <c r="F21" s="12" t="s">
        <v>18</v>
      </c>
      <c r="G21" s="12"/>
      <c r="H21" s="8"/>
      <c r="I21" s="8"/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22"/>
  <sheetViews>
    <sheetView workbookViewId="0">
      <selection activeCell="A19" sqref="A19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2007</v>
      </c>
      <c r="C5" s="29"/>
      <c r="D5" s="4"/>
      <c r="E5" s="29">
        <v>2006</v>
      </c>
      <c r="F5" s="29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125776.35</v>
      </c>
      <c r="C9" s="7">
        <f>+B9</f>
        <v>125776.35</v>
      </c>
      <c r="D9" s="7"/>
      <c r="E9" s="7">
        <v>119086.63</v>
      </c>
      <c r="F9" s="7">
        <f>+E9</f>
        <v>119086.63</v>
      </c>
      <c r="G9" s="7"/>
      <c r="H9" s="8">
        <f t="shared" ref="H9:I11" si="0">SUM(B9-E9)/E9</f>
        <v>5.617523982331183E-2</v>
      </c>
      <c r="I9" s="8">
        <f t="shared" si="0"/>
        <v>5.617523982331183E-2</v>
      </c>
    </row>
    <row r="10" spans="1:11" x14ac:dyDescent="0.2">
      <c r="A10" s="2" t="s">
        <v>7</v>
      </c>
      <c r="B10" s="9">
        <v>132024.42000000001</v>
      </c>
      <c r="C10" s="10">
        <f t="shared" ref="C10:C20" si="1">+B10+C9</f>
        <v>257800.77000000002</v>
      </c>
      <c r="D10" s="10"/>
      <c r="E10" s="9">
        <v>140606.78</v>
      </c>
      <c r="F10" s="10">
        <f t="shared" ref="F10:F20" si="2">+E10+F9</f>
        <v>259693.41</v>
      </c>
      <c r="G10" s="10"/>
      <c r="H10" s="8">
        <f t="shared" si="0"/>
        <v>-6.1038023913213758E-2</v>
      </c>
      <c r="I10" s="8">
        <f t="shared" si="0"/>
        <v>-7.2879785436218225E-3</v>
      </c>
    </row>
    <row r="11" spans="1:11" x14ac:dyDescent="0.2">
      <c r="A11" s="2" t="s">
        <v>8</v>
      </c>
      <c r="B11" s="9">
        <v>203992.15</v>
      </c>
      <c r="C11" s="10">
        <f t="shared" si="1"/>
        <v>461792.92000000004</v>
      </c>
      <c r="D11" s="10"/>
      <c r="E11" s="9">
        <v>209914.95</v>
      </c>
      <c r="F11" s="10">
        <f t="shared" si="2"/>
        <v>469608.36</v>
      </c>
      <c r="G11" s="10"/>
      <c r="H11" s="8">
        <f t="shared" si="0"/>
        <v>-2.8215236694670947E-2</v>
      </c>
      <c r="I11" s="8">
        <f t="shared" si="0"/>
        <v>-1.6642463520027507E-2</v>
      </c>
    </row>
    <row r="12" spans="1:11" x14ac:dyDescent="0.2">
      <c r="A12" s="2" t="s">
        <v>9</v>
      </c>
      <c r="B12" s="9">
        <v>173537.43</v>
      </c>
      <c r="C12" s="10">
        <f t="shared" si="1"/>
        <v>635330.35000000009</v>
      </c>
      <c r="D12" s="10"/>
      <c r="E12" s="9">
        <v>181291.59</v>
      </c>
      <c r="F12" s="10">
        <f t="shared" si="2"/>
        <v>650899.94999999995</v>
      </c>
      <c r="G12" s="10"/>
      <c r="H12" s="8">
        <f t="shared" ref="H12:I20" si="3">SUM(B12-E12)/E12</f>
        <v>-4.2771757917728026E-2</v>
      </c>
      <c r="I12" s="8">
        <f t="shared" si="3"/>
        <v>-2.3920112453534311E-2</v>
      </c>
    </row>
    <row r="13" spans="1:11" x14ac:dyDescent="0.2">
      <c r="A13" s="2" t="s">
        <v>10</v>
      </c>
      <c r="B13" s="9">
        <v>197764.17</v>
      </c>
      <c r="C13" s="10">
        <f t="shared" si="1"/>
        <v>833094.52000000014</v>
      </c>
      <c r="D13" s="10"/>
      <c r="E13" s="9">
        <v>177629.62</v>
      </c>
      <c r="F13" s="10">
        <f t="shared" si="2"/>
        <v>828529.57</v>
      </c>
      <c r="G13" s="10"/>
      <c r="H13" s="8">
        <f t="shared" si="3"/>
        <v>0.11335130931429127</v>
      </c>
      <c r="I13" s="8">
        <f t="shared" si="3"/>
        <v>5.5097007581759415E-3</v>
      </c>
    </row>
    <row r="14" spans="1:11" x14ac:dyDescent="0.2">
      <c r="A14" s="2" t="s">
        <v>11</v>
      </c>
      <c r="B14" s="9">
        <v>270707.07</v>
      </c>
      <c r="C14" s="10">
        <f t="shared" si="1"/>
        <v>1103801.5900000001</v>
      </c>
      <c r="D14" s="10"/>
      <c r="E14" s="9">
        <v>248554.32</v>
      </c>
      <c r="F14" s="10">
        <f t="shared" si="2"/>
        <v>1077083.8899999999</v>
      </c>
      <c r="G14" s="10"/>
      <c r="H14" s="8">
        <f t="shared" si="3"/>
        <v>8.9126392975185459E-2</v>
      </c>
      <c r="I14" s="8">
        <f t="shared" si="3"/>
        <v>2.4805588727169793E-2</v>
      </c>
    </row>
    <row r="15" spans="1:11" x14ac:dyDescent="0.2">
      <c r="A15" s="2" t="s">
        <v>12</v>
      </c>
      <c r="B15" s="9">
        <v>232188.74</v>
      </c>
      <c r="C15" s="10">
        <f t="shared" si="1"/>
        <v>1335990.33</v>
      </c>
      <c r="D15" s="10"/>
      <c r="E15" s="9">
        <v>233974.83</v>
      </c>
      <c r="F15" s="10">
        <f t="shared" si="2"/>
        <v>1311058.72</v>
      </c>
      <c r="G15" s="10"/>
      <c r="H15" s="8">
        <f t="shared" si="3"/>
        <v>-7.6336843582704888E-3</v>
      </c>
      <c r="I15" s="8">
        <f t="shared" si="3"/>
        <v>1.9016394627999655E-2</v>
      </c>
    </row>
    <row r="16" spans="1:11" x14ac:dyDescent="0.2">
      <c r="A16" s="2" t="s">
        <v>13</v>
      </c>
      <c r="B16" s="9">
        <v>250002.35</v>
      </c>
      <c r="C16" s="10">
        <f t="shared" si="1"/>
        <v>1585992.6800000002</v>
      </c>
      <c r="D16" s="10">
        <v>214885.76000000001</v>
      </c>
      <c r="E16" s="9">
        <v>232852.39</v>
      </c>
      <c r="F16" s="10">
        <f t="shared" si="2"/>
        <v>1543911.1099999999</v>
      </c>
      <c r="G16" s="10"/>
      <c r="H16" s="8">
        <f t="shared" si="3"/>
        <v>7.3651638276076917E-2</v>
      </c>
      <c r="I16" s="8">
        <f t="shared" si="3"/>
        <v>2.7256472038730457E-2</v>
      </c>
    </row>
    <row r="17" spans="1:9" x14ac:dyDescent="0.2">
      <c r="A17" s="2" t="s">
        <v>14</v>
      </c>
      <c r="B17" s="9">
        <v>261618.62</v>
      </c>
      <c r="C17" s="10">
        <f t="shared" si="1"/>
        <v>1847611.3000000003</v>
      </c>
      <c r="D17" s="10">
        <v>157294.35999999999</v>
      </c>
      <c r="E17" s="9">
        <v>253451.91</v>
      </c>
      <c r="F17" s="10">
        <f t="shared" si="2"/>
        <v>1797363.0199999998</v>
      </c>
      <c r="G17" s="10"/>
      <c r="H17" s="8">
        <f t="shared" si="3"/>
        <v>3.222193117424127E-2</v>
      </c>
      <c r="I17" s="8">
        <f t="shared" si="3"/>
        <v>2.7956667318102771E-2</v>
      </c>
    </row>
    <row r="18" spans="1:9" x14ac:dyDescent="0.2">
      <c r="A18" s="2" t="s">
        <v>15</v>
      </c>
      <c r="B18" s="9">
        <v>184625.07</v>
      </c>
      <c r="C18" s="10">
        <f t="shared" si="1"/>
        <v>2032236.3700000003</v>
      </c>
      <c r="D18" s="10"/>
      <c r="E18" s="9">
        <v>207771.28</v>
      </c>
      <c r="F18" s="10">
        <f t="shared" si="2"/>
        <v>2005134.2999999998</v>
      </c>
      <c r="G18" s="10"/>
      <c r="H18" s="8">
        <f t="shared" si="3"/>
        <v>-0.11140235551323548</v>
      </c>
      <c r="I18" s="8">
        <f t="shared" si="3"/>
        <v>1.351633653666018E-2</v>
      </c>
    </row>
    <row r="19" spans="1:9" x14ac:dyDescent="0.2">
      <c r="A19" s="2" t="s">
        <v>16</v>
      </c>
      <c r="B19" s="9">
        <v>165099</v>
      </c>
      <c r="C19" s="10">
        <f t="shared" si="1"/>
        <v>2197335.37</v>
      </c>
      <c r="D19" s="10"/>
      <c r="E19" s="9">
        <v>160057.79</v>
      </c>
      <c r="F19" s="10">
        <f t="shared" si="2"/>
        <v>2165192.09</v>
      </c>
      <c r="G19" s="10"/>
      <c r="H19" s="8">
        <f t="shared" si="3"/>
        <v>3.14961864711489E-2</v>
      </c>
      <c r="I19" s="8">
        <f t="shared" si="3"/>
        <v>1.4845463434147435E-2</v>
      </c>
    </row>
    <row r="20" spans="1:9" x14ac:dyDescent="0.2">
      <c r="A20" s="2" t="s">
        <v>17</v>
      </c>
      <c r="B20" s="9">
        <v>162591.16</v>
      </c>
      <c r="C20" s="10">
        <f t="shared" si="1"/>
        <v>2359926.5300000003</v>
      </c>
      <c r="D20" s="10"/>
      <c r="E20" s="9">
        <v>182000.23</v>
      </c>
      <c r="F20" s="10">
        <f t="shared" si="2"/>
        <v>2347192.3199999998</v>
      </c>
      <c r="G20" s="10"/>
      <c r="H20" s="8">
        <f t="shared" si="3"/>
        <v>-0.10664310698948021</v>
      </c>
      <c r="I20" s="8">
        <f t="shared" si="3"/>
        <v>5.4252946771743138E-3</v>
      </c>
    </row>
    <row r="21" spans="1:9" ht="12" thickBot="1" x14ac:dyDescent="0.25">
      <c r="B21" s="11">
        <f>SUM(B9:B20)</f>
        <v>2359926.5300000003</v>
      </c>
      <c r="C21" s="12" t="s">
        <v>18</v>
      </c>
      <c r="D21" s="12"/>
      <c r="E21" s="11">
        <f>SUM(E9:E20)</f>
        <v>2347192.3199999998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2"/>
  <sheetViews>
    <sheetView workbookViewId="0">
      <selection activeCell="A3" sqref="A3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2006</v>
      </c>
      <c r="C5" s="29"/>
      <c r="D5" s="4"/>
      <c r="E5" s="29">
        <v>2005</v>
      </c>
      <c r="F5" s="29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119086.63</v>
      </c>
      <c r="C9" s="7">
        <f>+B9</f>
        <v>119086.63</v>
      </c>
      <c r="D9" s="7"/>
      <c r="E9" s="7">
        <f>+'2004 &amp; 2005'!B9</f>
        <v>126826.32</v>
      </c>
      <c r="F9" s="7">
        <f>+E9</f>
        <v>126826.32</v>
      </c>
      <c r="G9" s="7"/>
      <c r="H9" s="8">
        <f>SUM(B9-E9)/E9</f>
        <v>-6.1025897463554898E-2</v>
      </c>
      <c r="I9" s="8">
        <f>SUM(C9-F9)/F9</f>
        <v>-6.1025897463554898E-2</v>
      </c>
    </row>
    <row r="10" spans="1:11" x14ac:dyDescent="0.2">
      <c r="A10" s="2" t="s">
        <v>7</v>
      </c>
      <c r="B10" s="9">
        <v>140606.78</v>
      </c>
      <c r="C10" s="10">
        <f t="shared" ref="C10:C20" si="0">+B10+C9</f>
        <v>259693.41</v>
      </c>
      <c r="D10" s="10"/>
      <c r="E10" s="14">
        <f>+'2004 &amp; 2005'!B10</f>
        <v>140985.41</v>
      </c>
      <c r="F10" s="10">
        <f t="shared" ref="F10:F20" si="1">+E10+F9</f>
        <v>267811.73</v>
      </c>
      <c r="G10" s="10"/>
      <c r="H10" s="8">
        <f t="shared" ref="H10:H20" si="2">SUM(B10-E10)/E10</f>
        <v>-2.6855970415662488E-3</v>
      </c>
      <c r="I10" s="8">
        <f t="shared" ref="I10:I20" si="3">SUM(C10-F10)/F10</f>
        <v>-3.0313534063649783E-2</v>
      </c>
    </row>
    <row r="11" spans="1:11" x14ac:dyDescent="0.2">
      <c r="A11" s="2" t="s">
        <v>8</v>
      </c>
      <c r="B11" s="9">
        <v>209914.95</v>
      </c>
      <c r="C11" s="10">
        <f t="shared" si="0"/>
        <v>469608.36</v>
      </c>
      <c r="D11" s="10"/>
      <c r="E11" s="14">
        <f>+'2004 &amp; 2005'!B11</f>
        <v>230499.39</v>
      </c>
      <c r="F11" s="10">
        <f t="shared" si="1"/>
        <v>498311.12</v>
      </c>
      <c r="G11" s="10"/>
      <c r="H11" s="8">
        <f t="shared" si="2"/>
        <v>-8.9303663666962421E-2</v>
      </c>
      <c r="I11" s="8">
        <f t="shared" si="3"/>
        <v>-5.7600079243666107E-2</v>
      </c>
    </row>
    <row r="12" spans="1:11" x14ac:dyDescent="0.2">
      <c r="A12" s="2" t="s">
        <v>9</v>
      </c>
      <c r="B12" s="9">
        <v>181291.59</v>
      </c>
      <c r="C12" s="10">
        <f t="shared" si="0"/>
        <v>650899.94999999995</v>
      </c>
      <c r="D12" s="10"/>
      <c r="E12" s="14">
        <f>+'2004 &amp; 2005'!B12</f>
        <v>185374.8</v>
      </c>
      <c r="F12" s="10">
        <f t="shared" si="1"/>
        <v>683685.91999999993</v>
      </c>
      <c r="G12" s="10"/>
      <c r="H12" s="8">
        <f t="shared" si="2"/>
        <v>-2.202678033907517E-2</v>
      </c>
      <c r="I12" s="8">
        <f t="shared" si="3"/>
        <v>-4.7954724590496135E-2</v>
      </c>
    </row>
    <row r="13" spans="1:11" x14ac:dyDescent="0.2">
      <c r="A13" s="2" t="s">
        <v>10</v>
      </c>
      <c r="B13" s="9">
        <v>177629.62</v>
      </c>
      <c r="C13" s="10">
        <f t="shared" si="0"/>
        <v>828529.57</v>
      </c>
      <c r="D13" s="10"/>
      <c r="E13" s="14">
        <f>+'2004 &amp; 2005'!B13</f>
        <v>194484.67</v>
      </c>
      <c r="F13" s="10">
        <f t="shared" si="1"/>
        <v>878170.59</v>
      </c>
      <c r="G13" s="10"/>
      <c r="H13" s="8">
        <f t="shared" si="2"/>
        <v>-8.6665185487370372E-2</v>
      </c>
      <c r="I13" s="8">
        <f t="shared" si="3"/>
        <v>-5.6527764155709224E-2</v>
      </c>
    </row>
    <row r="14" spans="1:11" x14ac:dyDescent="0.2">
      <c r="A14" s="2" t="s">
        <v>11</v>
      </c>
      <c r="B14" s="9">
        <v>248554.32</v>
      </c>
      <c r="C14" s="10">
        <f t="shared" si="0"/>
        <v>1077083.8899999999</v>
      </c>
      <c r="D14" s="10"/>
      <c r="E14" s="14">
        <f>+'2004 &amp; 2005'!B14</f>
        <v>263677.25</v>
      </c>
      <c r="F14" s="10">
        <f t="shared" si="1"/>
        <v>1141847.8399999999</v>
      </c>
      <c r="G14" s="10"/>
      <c r="H14" s="8">
        <f t="shared" si="2"/>
        <v>-5.7353943125544558E-2</v>
      </c>
      <c r="I14" s="8">
        <f t="shared" si="3"/>
        <v>-5.6718546667303728E-2</v>
      </c>
    </row>
    <row r="15" spans="1:11" x14ac:dyDescent="0.2">
      <c r="A15" s="2" t="s">
        <v>12</v>
      </c>
      <c r="B15" s="9">
        <v>233974.83</v>
      </c>
      <c r="C15" s="10">
        <f t="shared" si="0"/>
        <v>1311058.72</v>
      </c>
      <c r="D15" s="10"/>
      <c r="E15" s="14">
        <f>+'2004 &amp; 2005'!B15</f>
        <v>214733.74</v>
      </c>
      <c r="F15" s="10">
        <f t="shared" si="1"/>
        <v>1356581.5799999998</v>
      </c>
      <c r="G15" s="10"/>
      <c r="H15" s="8">
        <f t="shared" si="2"/>
        <v>8.9604409628407711E-2</v>
      </c>
      <c r="I15" s="8">
        <f t="shared" si="3"/>
        <v>-3.3557038272626315E-2</v>
      </c>
    </row>
    <row r="16" spans="1:11" x14ac:dyDescent="0.2">
      <c r="A16" s="2" t="s">
        <v>13</v>
      </c>
      <c r="B16" s="9">
        <v>232852.39</v>
      </c>
      <c r="C16" s="10">
        <f t="shared" si="0"/>
        <v>1543911.1099999999</v>
      </c>
      <c r="D16" s="10">
        <v>214885.76000000001</v>
      </c>
      <c r="E16" s="14">
        <f>+'2004 &amp; 2005'!B16</f>
        <v>225912.77</v>
      </c>
      <c r="F16" s="10">
        <f t="shared" si="1"/>
        <v>1582494.3499999999</v>
      </c>
      <c r="G16" s="10"/>
      <c r="H16" s="8">
        <f t="shared" si="2"/>
        <v>3.0718139572189853E-2</v>
      </c>
      <c r="I16" s="8">
        <f t="shared" si="3"/>
        <v>-2.4381281361288899E-2</v>
      </c>
    </row>
    <row r="17" spans="1:9" x14ac:dyDescent="0.2">
      <c r="A17" s="2" t="s">
        <v>14</v>
      </c>
      <c r="B17" s="9">
        <v>253451.91</v>
      </c>
      <c r="C17" s="10">
        <f t="shared" si="0"/>
        <v>1797363.0199999998</v>
      </c>
      <c r="D17" s="10">
        <v>157294.35999999999</v>
      </c>
      <c r="E17" s="14">
        <f>+'2004 &amp; 2005'!B17</f>
        <v>229351.82</v>
      </c>
      <c r="F17" s="10">
        <f t="shared" si="1"/>
        <v>1811846.17</v>
      </c>
      <c r="G17" s="10"/>
      <c r="H17" s="8">
        <f t="shared" si="2"/>
        <v>0.10507913126654062</v>
      </c>
      <c r="I17" s="8">
        <f t="shared" si="3"/>
        <v>-7.9935870052368404E-3</v>
      </c>
    </row>
    <row r="18" spans="1:9" x14ac:dyDescent="0.2">
      <c r="A18" s="2" t="s">
        <v>15</v>
      </c>
      <c r="B18" s="9">
        <v>207771.28</v>
      </c>
      <c r="C18" s="10">
        <f t="shared" si="0"/>
        <v>2005134.2999999998</v>
      </c>
      <c r="D18" s="10"/>
      <c r="E18" s="14">
        <f>+'2004 &amp; 2005'!B18</f>
        <v>171640.51</v>
      </c>
      <c r="F18" s="10">
        <f t="shared" si="1"/>
        <v>1983486.68</v>
      </c>
      <c r="G18" s="10"/>
      <c r="H18" s="8">
        <f t="shared" si="2"/>
        <v>0.21050257890750843</v>
      </c>
      <c r="I18" s="8">
        <f t="shared" si="3"/>
        <v>1.0913922547742988E-2</v>
      </c>
    </row>
    <row r="19" spans="1:9" x14ac:dyDescent="0.2">
      <c r="A19" s="2" t="s">
        <v>16</v>
      </c>
      <c r="B19" s="9">
        <v>160057.79</v>
      </c>
      <c r="C19" s="10">
        <f t="shared" si="0"/>
        <v>2165192.09</v>
      </c>
      <c r="D19" s="10"/>
      <c r="E19" s="14">
        <f>+'2004 &amp; 2005'!B19</f>
        <v>139950.79999999999</v>
      </c>
      <c r="F19" s="10">
        <f t="shared" si="1"/>
        <v>2123437.48</v>
      </c>
      <c r="G19" s="10"/>
      <c r="H19" s="8">
        <f t="shared" si="2"/>
        <v>0.14367184753499102</v>
      </c>
      <c r="I19" s="8">
        <f t="shared" si="3"/>
        <v>1.9663687013756519E-2</v>
      </c>
    </row>
    <row r="20" spans="1:9" x14ac:dyDescent="0.2">
      <c r="A20" s="2" t="s">
        <v>17</v>
      </c>
      <c r="B20" s="9">
        <v>182000.23</v>
      </c>
      <c r="C20" s="10">
        <f t="shared" si="0"/>
        <v>2347192.3199999998</v>
      </c>
      <c r="D20" s="10"/>
      <c r="E20" s="14">
        <f>+'2004 &amp; 2005'!B20</f>
        <v>162213.82999999999</v>
      </c>
      <c r="F20" s="10">
        <f t="shared" si="1"/>
        <v>2285651.31</v>
      </c>
      <c r="G20" s="10"/>
      <c r="H20" s="8">
        <f t="shared" si="2"/>
        <v>0.12197726913913583</v>
      </c>
      <c r="I20" s="8">
        <f t="shared" si="3"/>
        <v>2.692493370740779E-2</v>
      </c>
    </row>
    <row r="21" spans="1:9" ht="12" thickBot="1" x14ac:dyDescent="0.25">
      <c r="B21" s="11">
        <f>SUM(B9:B20)</f>
        <v>2347192.3199999998</v>
      </c>
      <c r="C21" s="12" t="s">
        <v>18</v>
      </c>
      <c r="D21" s="12"/>
      <c r="E21" s="11">
        <f>SUM(E9:E20)</f>
        <v>2285651.31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2"/>
  <sheetViews>
    <sheetView topLeftCell="A2" workbookViewId="0">
      <selection activeCell="C30" sqref="C30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15" style="2" customWidth="1"/>
    <col min="5" max="5" width="15.33203125" style="2" customWidth="1"/>
    <col min="6" max="6" width="10.5546875" style="2" customWidth="1"/>
    <col min="7" max="7" width="11.33203125" style="2" customWidth="1"/>
    <col min="8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13"/>
      <c r="I1" s="13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13"/>
      <c r="I2" s="13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</row>
    <row r="5" spans="1:11" ht="12" x14ac:dyDescent="0.25">
      <c r="B5" s="29">
        <v>2005</v>
      </c>
      <c r="C5" s="29"/>
      <c r="D5" s="29">
        <v>2004</v>
      </c>
      <c r="E5" s="29"/>
      <c r="F5" s="4" t="s">
        <v>0</v>
      </c>
      <c r="G5" s="1" t="s">
        <v>1</v>
      </c>
    </row>
    <row r="6" spans="1:11" ht="12" x14ac:dyDescent="0.25">
      <c r="A6" s="1"/>
      <c r="B6" s="1" t="s">
        <v>0</v>
      </c>
      <c r="C6" s="1" t="s">
        <v>1</v>
      </c>
      <c r="D6" s="1" t="s">
        <v>0</v>
      </c>
      <c r="E6" s="1" t="s">
        <v>1</v>
      </c>
      <c r="F6" s="5" t="s">
        <v>2</v>
      </c>
      <c r="G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5</v>
      </c>
      <c r="G7" s="6" t="s">
        <v>5</v>
      </c>
    </row>
    <row r="8" spans="1:11" ht="12" thickTop="1" x14ac:dyDescent="0.2"/>
    <row r="9" spans="1:11" x14ac:dyDescent="0.2">
      <c r="A9" s="2" t="s">
        <v>6</v>
      </c>
      <c r="B9" s="7">
        <v>126826.32</v>
      </c>
      <c r="C9" s="7">
        <f>+B9</f>
        <v>126826.32</v>
      </c>
      <c r="D9" s="7">
        <v>116958.04</v>
      </c>
      <c r="E9" s="7">
        <f>+D9</f>
        <v>116958.04</v>
      </c>
      <c r="F9" s="8">
        <f>SUM(B9-D9)/D9</f>
        <v>8.4374532952159714E-2</v>
      </c>
      <c r="G9" s="8">
        <f>SUM(C9-E9)/E9</f>
        <v>8.4374532952159714E-2</v>
      </c>
    </row>
    <row r="10" spans="1:11" x14ac:dyDescent="0.2">
      <c r="A10" s="2" t="s">
        <v>7</v>
      </c>
      <c r="B10" s="9">
        <v>140985.41</v>
      </c>
      <c r="C10" s="10">
        <f t="shared" ref="C10:C20" si="0">+B10+C9</f>
        <v>267811.73</v>
      </c>
      <c r="D10" s="9">
        <v>120589.02</v>
      </c>
      <c r="E10" s="10">
        <f t="shared" ref="E10:E20" si="1">+D10+E9</f>
        <v>237547.06</v>
      </c>
      <c r="F10" s="8">
        <f t="shared" ref="F10:F21" si="2">SUM(B10-D10)/D10</f>
        <v>0.16913969447632959</v>
      </c>
      <c r="G10" s="8">
        <f t="shared" ref="G10:G20" si="3">SUM(C10-E10)/E10</f>
        <v>0.12740494451920384</v>
      </c>
    </row>
    <row r="11" spans="1:11" x14ac:dyDescent="0.2">
      <c r="A11" s="2" t="s">
        <v>8</v>
      </c>
      <c r="B11" s="9">
        <v>230499.39</v>
      </c>
      <c r="C11" s="10">
        <f t="shared" si="0"/>
        <v>498311.12</v>
      </c>
      <c r="D11" s="9">
        <v>189950.05</v>
      </c>
      <c r="E11" s="10">
        <f t="shared" si="1"/>
        <v>427497.11</v>
      </c>
      <c r="F11" s="8">
        <f t="shared" si="2"/>
        <v>0.21347370005956845</v>
      </c>
      <c r="G11" s="8">
        <f t="shared" si="3"/>
        <v>0.16564792683627735</v>
      </c>
    </row>
    <row r="12" spans="1:11" x14ac:dyDescent="0.2">
      <c r="A12" s="2" t="s">
        <v>9</v>
      </c>
      <c r="B12" s="9">
        <v>185374.8</v>
      </c>
      <c r="C12" s="10">
        <f t="shared" si="0"/>
        <v>683685.91999999993</v>
      </c>
      <c r="D12" s="9">
        <v>167750.51</v>
      </c>
      <c r="E12" s="10">
        <f t="shared" si="1"/>
        <v>595247.62</v>
      </c>
      <c r="F12" s="8">
        <f t="shared" si="2"/>
        <v>0.10506251217954556</v>
      </c>
      <c r="G12" s="8">
        <f t="shared" si="3"/>
        <v>0.14857396657881627</v>
      </c>
    </row>
    <row r="13" spans="1:11" x14ac:dyDescent="0.2">
      <c r="A13" s="2" t="s">
        <v>10</v>
      </c>
      <c r="B13" s="9">
        <v>194484.67</v>
      </c>
      <c r="C13" s="10">
        <f t="shared" si="0"/>
        <v>878170.59</v>
      </c>
      <c r="D13" s="9">
        <v>165606.24</v>
      </c>
      <c r="E13" s="10">
        <f t="shared" si="1"/>
        <v>760853.86</v>
      </c>
      <c r="F13" s="8">
        <f t="shared" si="2"/>
        <v>0.17438008374563679</v>
      </c>
      <c r="G13" s="8">
        <f t="shared" si="3"/>
        <v>0.15419088496179803</v>
      </c>
    </row>
    <row r="14" spans="1:11" x14ac:dyDescent="0.2">
      <c r="A14" s="2" t="s">
        <v>11</v>
      </c>
      <c r="B14" s="9">
        <v>263677.25</v>
      </c>
      <c r="C14" s="10">
        <f t="shared" si="0"/>
        <v>1141847.8399999999</v>
      </c>
      <c r="D14" s="9">
        <v>237453.33</v>
      </c>
      <c r="E14" s="10">
        <f t="shared" si="1"/>
        <v>998307.19</v>
      </c>
      <c r="F14" s="8">
        <f t="shared" si="2"/>
        <v>0.11043820695207776</v>
      </c>
      <c r="G14" s="8">
        <f t="shared" si="3"/>
        <v>0.14378404907611644</v>
      </c>
    </row>
    <row r="15" spans="1:11" x14ac:dyDescent="0.2">
      <c r="A15" s="2" t="s">
        <v>12</v>
      </c>
      <c r="B15" s="9">
        <v>214733.74</v>
      </c>
      <c r="C15" s="10">
        <f t="shared" si="0"/>
        <v>1356581.5799999998</v>
      </c>
      <c r="D15" s="9">
        <v>213082.51</v>
      </c>
      <c r="E15" s="10">
        <f t="shared" si="1"/>
        <v>1211389.7</v>
      </c>
      <c r="F15" s="8">
        <f t="shared" si="2"/>
        <v>7.7492516865883612E-3</v>
      </c>
      <c r="G15" s="8">
        <f t="shared" si="3"/>
        <v>0.11985563357522347</v>
      </c>
    </row>
    <row r="16" spans="1:11" x14ac:dyDescent="0.2">
      <c r="A16" s="2" t="s">
        <v>13</v>
      </c>
      <c r="B16" s="9">
        <v>225912.77</v>
      </c>
      <c r="C16" s="10">
        <f t="shared" si="0"/>
        <v>1582494.3499999999</v>
      </c>
      <c r="D16" s="9">
        <v>216723.89</v>
      </c>
      <c r="E16" s="10">
        <f t="shared" si="1"/>
        <v>1428113.5899999999</v>
      </c>
      <c r="F16" s="8">
        <f t="shared" si="2"/>
        <v>4.2399017477953056E-2</v>
      </c>
      <c r="G16" s="8">
        <f t="shared" si="3"/>
        <v>0.10810117702192024</v>
      </c>
    </row>
    <row r="17" spans="1:7" x14ac:dyDescent="0.2">
      <c r="A17" s="2" t="s">
        <v>14</v>
      </c>
      <c r="B17" s="9">
        <v>229351.82</v>
      </c>
      <c r="C17" s="10">
        <f t="shared" si="0"/>
        <v>1811846.17</v>
      </c>
      <c r="D17" s="9">
        <v>214855.76</v>
      </c>
      <c r="E17" s="10">
        <f t="shared" si="1"/>
        <v>1642969.3499999999</v>
      </c>
      <c r="F17" s="8">
        <f t="shared" si="2"/>
        <v>6.7468798602373967E-2</v>
      </c>
      <c r="G17" s="8">
        <f t="shared" si="3"/>
        <v>0.10278756569621952</v>
      </c>
    </row>
    <row r="18" spans="1:7" x14ac:dyDescent="0.2">
      <c r="A18" s="2" t="s">
        <v>15</v>
      </c>
      <c r="B18" s="9">
        <v>171640.51</v>
      </c>
      <c r="C18" s="10">
        <f t="shared" si="0"/>
        <v>1983486.68</v>
      </c>
      <c r="D18" s="9">
        <v>157294.35999999999</v>
      </c>
      <c r="E18" s="10">
        <f t="shared" si="1"/>
        <v>1800263.71</v>
      </c>
      <c r="F18" s="8">
        <f t="shared" si="2"/>
        <v>9.1205749525920851E-2</v>
      </c>
      <c r="G18" s="8">
        <f t="shared" si="3"/>
        <v>0.1017756281939383</v>
      </c>
    </row>
    <row r="19" spans="1:7" x14ac:dyDescent="0.2">
      <c r="A19" s="2" t="s">
        <v>16</v>
      </c>
      <c r="B19" s="9">
        <v>139950.79999999999</v>
      </c>
      <c r="C19" s="10">
        <f t="shared" si="0"/>
        <v>2123437.48</v>
      </c>
      <c r="D19" s="9">
        <v>138775.85999999999</v>
      </c>
      <c r="E19" s="10">
        <f t="shared" si="1"/>
        <v>1939039.5699999998</v>
      </c>
      <c r="F19" s="8">
        <f t="shared" si="2"/>
        <v>8.4664580713101137E-3</v>
      </c>
      <c r="G19" s="8">
        <f t="shared" si="3"/>
        <v>9.5097548731303175E-2</v>
      </c>
    </row>
    <row r="20" spans="1:7" x14ac:dyDescent="0.2">
      <c r="A20" s="2" t="s">
        <v>17</v>
      </c>
      <c r="B20" s="9">
        <f>161685.83+528</f>
        <v>162213.82999999999</v>
      </c>
      <c r="C20" s="10">
        <f t="shared" si="0"/>
        <v>2285651.31</v>
      </c>
      <c r="D20" s="9">
        <v>155300.01999999999</v>
      </c>
      <c r="E20" s="10">
        <f t="shared" si="1"/>
        <v>2094339.5899999999</v>
      </c>
      <c r="F20" s="8">
        <f t="shared" si="2"/>
        <v>4.4519054150797911E-2</v>
      </c>
      <c r="G20" s="8">
        <f t="shared" si="3"/>
        <v>9.1347038901174668E-2</v>
      </c>
    </row>
    <row r="21" spans="1:7" ht="12" thickBot="1" x14ac:dyDescent="0.25">
      <c r="B21" s="11">
        <f>SUM(B9:B20)</f>
        <v>2285651.31</v>
      </c>
      <c r="C21" s="12" t="s">
        <v>18</v>
      </c>
      <c r="D21" s="11">
        <f>SUM(D9:D20)</f>
        <v>2094339.5899999999</v>
      </c>
      <c r="E21" s="12" t="s">
        <v>18</v>
      </c>
      <c r="F21" s="8">
        <f t="shared" si="2"/>
        <v>9.1347038901174668E-2</v>
      </c>
      <c r="G21" s="12" t="s">
        <v>18</v>
      </c>
    </row>
    <row r="22" spans="1:7" ht="12" thickTop="1" x14ac:dyDescent="0.2"/>
  </sheetData>
  <mergeCells count="4">
    <mergeCell ref="D5:E5"/>
    <mergeCell ref="B5:C5"/>
    <mergeCell ref="A1:G1"/>
    <mergeCell ref="A2:G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20"/>
  <sheetViews>
    <sheetView workbookViewId="0">
      <selection activeCell="E13" sqref="E13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16384" width="9.109375" style="2"/>
  </cols>
  <sheetData>
    <row r="1" spans="1:9" ht="26.25" customHeight="1" x14ac:dyDescent="0.3">
      <c r="A1" s="28" t="s">
        <v>23</v>
      </c>
      <c r="B1" s="28"/>
      <c r="C1" s="28"/>
      <c r="D1" s="28"/>
      <c r="E1" s="28"/>
      <c r="F1" s="28"/>
      <c r="G1" s="28"/>
    </row>
    <row r="2" spans="1:9" ht="15.6" x14ac:dyDescent="0.3">
      <c r="A2" s="28" t="s">
        <v>19</v>
      </c>
      <c r="B2" s="28"/>
      <c r="C2" s="28"/>
      <c r="D2" s="28"/>
      <c r="E2" s="28"/>
      <c r="F2" s="28"/>
      <c r="G2" s="28"/>
      <c r="H2" s="13"/>
      <c r="I2" s="13"/>
    </row>
    <row r="3" spans="1:9" ht="12" x14ac:dyDescent="0.25">
      <c r="B3" s="29" t="s">
        <v>21</v>
      </c>
      <c r="C3" s="29"/>
      <c r="D3" s="4"/>
      <c r="E3" s="29" t="s">
        <v>22</v>
      </c>
      <c r="F3" s="29"/>
      <c r="G3" s="4"/>
    </row>
    <row r="4" spans="1:9" ht="12" x14ac:dyDescent="0.25">
      <c r="A4" s="1"/>
      <c r="B4" s="1" t="s">
        <v>0</v>
      </c>
      <c r="C4" s="1" t="s">
        <v>1</v>
      </c>
      <c r="D4" s="1"/>
      <c r="E4" s="1" t="s">
        <v>0</v>
      </c>
      <c r="F4" s="1" t="s">
        <v>1</v>
      </c>
      <c r="G4" s="1"/>
    </row>
    <row r="5" spans="1:9" ht="12.6" thickBot="1" x14ac:dyDescent="0.3">
      <c r="A5" s="6" t="s">
        <v>3</v>
      </c>
      <c r="B5" s="6" t="s">
        <v>4</v>
      </c>
      <c r="C5" s="6" t="s">
        <v>4</v>
      </c>
      <c r="D5" s="6"/>
      <c r="E5" s="6" t="s">
        <v>4</v>
      </c>
      <c r="F5" s="6" t="s">
        <v>4</v>
      </c>
      <c r="G5" s="6"/>
    </row>
    <row r="6" spans="1:9" ht="12" thickTop="1" x14ac:dyDescent="0.2"/>
    <row r="7" spans="1:9" x14ac:dyDescent="0.2">
      <c r="A7" s="2" t="s">
        <v>12</v>
      </c>
      <c r="B7" s="7">
        <v>238172.67</v>
      </c>
      <c r="C7" s="7">
        <f>+B7</f>
        <v>238172.67</v>
      </c>
      <c r="D7" s="7"/>
      <c r="E7" s="7">
        <v>211211.91</v>
      </c>
      <c r="F7" s="7">
        <f>+E7</f>
        <v>211211.91</v>
      </c>
      <c r="G7" s="7"/>
    </row>
    <row r="8" spans="1:9" x14ac:dyDescent="0.2">
      <c r="A8" s="2" t="s">
        <v>13</v>
      </c>
      <c r="B8" s="9">
        <v>248907.1</v>
      </c>
      <c r="C8" s="10">
        <f t="shared" ref="C8:C18" si="0">+B8+C7</f>
        <v>487079.77</v>
      </c>
      <c r="D8" s="10"/>
      <c r="E8" s="9">
        <v>227627.61</v>
      </c>
      <c r="F8" s="10">
        <f>+E8+F7</f>
        <v>438839.52</v>
      </c>
      <c r="G8" s="10"/>
    </row>
    <row r="9" spans="1:9" x14ac:dyDescent="0.2">
      <c r="A9" s="2" t="s">
        <v>14</v>
      </c>
      <c r="B9" s="9">
        <v>237653.55</v>
      </c>
      <c r="C9" s="10">
        <f t="shared" si="0"/>
        <v>724733.32000000007</v>
      </c>
      <c r="D9" s="10"/>
      <c r="E9" s="9">
        <v>235145.92</v>
      </c>
      <c r="F9" s="10">
        <f>+E9+F8</f>
        <v>673985.44000000006</v>
      </c>
      <c r="G9" s="10"/>
    </row>
    <row r="10" spans="1:9" x14ac:dyDescent="0.2">
      <c r="A10" s="2" t="s">
        <v>15</v>
      </c>
      <c r="B10" s="9">
        <v>183839.71</v>
      </c>
      <c r="C10" s="10">
        <f t="shared" si="0"/>
        <v>908573.03</v>
      </c>
      <c r="D10" s="10"/>
      <c r="E10" s="9">
        <v>163709.70000000001</v>
      </c>
      <c r="F10" s="10">
        <f>+E10+F9</f>
        <v>837695.14000000013</v>
      </c>
      <c r="G10" s="10"/>
    </row>
    <row r="11" spans="1:9" x14ac:dyDescent="0.2">
      <c r="A11" s="2" t="s">
        <v>16</v>
      </c>
      <c r="B11" s="9">
        <v>133243.91</v>
      </c>
      <c r="C11" s="10">
        <f t="shared" si="0"/>
        <v>1041816.9400000001</v>
      </c>
      <c r="D11" s="10"/>
      <c r="E11" s="9">
        <v>122145.75</v>
      </c>
      <c r="F11" s="10">
        <f>+E11+F10</f>
        <v>959840.89000000013</v>
      </c>
      <c r="G11" s="10"/>
    </row>
    <row r="12" spans="1:9" x14ac:dyDescent="0.2">
      <c r="A12" s="2" t="s">
        <v>17</v>
      </c>
      <c r="B12" s="9">
        <v>164436.76999999999</v>
      </c>
      <c r="C12" s="10">
        <f t="shared" si="0"/>
        <v>1206253.71</v>
      </c>
      <c r="D12" s="10"/>
      <c r="E12" s="9">
        <v>150896.71</v>
      </c>
      <c r="F12" s="10">
        <f>+E12+F11</f>
        <v>1110737.6000000001</v>
      </c>
      <c r="G12" s="10"/>
    </row>
    <row r="13" spans="1:9" x14ac:dyDescent="0.2">
      <c r="A13" s="2" t="s">
        <v>6</v>
      </c>
      <c r="B13" s="9">
        <v>118401.66</v>
      </c>
      <c r="C13" s="10">
        <f t="shared" si="0"/>
        <v>1324655.3699999999</v>
      </c>
      <c r="D13" s="10"/>
      <c r="E13" s="9"/>
      <c r="F13" s="10"/>
      <c r="G13" s="10"/>
    </row>
    <row r="14" spans="1:9" x14ac:dyDescent="0.2">
      <c r="A14" s="2" t="s">
        <v>7</v>
      </c>
      <c r="B14" s="9">
        <v>127233.99</v>
      </c>
      <c r="C14" s="10">
        <f t="shared" si="0"/>
        <v>1451889.3599999999</v>
      </c>
      <c r="D14" s="10">
        <v>214885.76000000001</v>
      </c>
      <c r="E14" s="9"/>
      <c r="F14" s="10"/>
      <c r="G14" s="10"/>
    </row>
    <row r="15" spans="1:9" x14ac:dyDescent="0.2">
      <c r="A15" s="2" t="s">
        <v>8</v>
      </c>
      <c r="B15" s="9">
        <v>176565.42</v>
      </c>
      <c r="C15" s="10">
        <f t="shared" si="0"/>
        <v>1628454.7799999998</v>
      </c>
      <c r="D15" s="10">
        <v>157294.35999999999</v>
      </c>
      <c r="E15" s="9"/>
      <c r="F15" s="10"/>
      <c r="G15" s="10"/>
    </row>
    <row r="16" spans="1:9" x14ac:dyDescent="0.2">
      <c r="A16" s="2" t="s">
        <v>9</v>
      </c>
      <c r="B16" s="9">
        <v>154664.91</v>
      </c>
      <c r="C16" s="10">
        <f t="shared" si="0"/>
        <v>1783119.6899999997</v>
      </c>
      <c r="D16" s="10"/>
      <c r="E16" s="9"/>
      <c r="F16" s="10"/>
      <c r="G16" s="10"/>
    </row>
    <row r="17" spans="1:7" x14ac:dyDescent="0.2">
      <c r="A17" s="2" t="s">
        <v>10</v>
      </c>
      <c r="B17" s="9">
        <v>178238.92</v>
      </c>
      <c r="C17" s="10">
        <f t="shared" si="0"/>
        <v>1961358.6099999996</v>
      </c>
      <c r="D17" s="10"/>
      <c r="E17" s="9"/>
      <c r="F17" s="10"/>
      <c r="G17" s="10"/>
    </row>
    <row r="18" spans="1:7" x14ac:dyDescent="0.2">
      <c r="A18" s="2" t="s">
        <v>11</v>
      </c>
      <c r="B18" s="9">
        <v>240187.23</v>
      </c>
      <c r="C18" s="10">
        <f t="shared" si="0"/>
        <v>2201545.84</v>
      </c>
      <c r="D18" s="10"/>
      <c r="E18" s="9"/>
      <c r="F18" s="10"/>
      <c r="G18" s="10"/>
    </row>
    <row r="19" spans="1:7" ht="12" thickBot="1" x14ac:dyDescent="0.25">
      <c r="B19" s="11">
        <f>SUM(B7:B18)</f>
        <v>2201545.84</v>
      </c>
      <c r="C19" s="12" t="s">
        <v>18</v>
      </c>
      <c r="D19" s="12"/>
      <c r="E19" s="11">
        <f>SUM(E7:E18)</f>
        <v>1110737.6000000001</v>
      </c>
      <c r="F19" s="12" t="s">
        <v>18</v>
      </c>
      <c r="G19" s="12"/>
    </row>
    <row r="20" spans="1:7" ht="12" thickTop="1" x14ac:dyDescent="0.2"/>
  </sheetData>
  <mergeCells count="4">
    <mergeCell ref="E3:F3"/>
    <mergeCell ref="B3:C3"/>
    <mergeCell ref="A2:G2"/>
    <mergeCell ref="A1:G1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workbookViewId="0">
      <selection activeCell="I29" sqref="I29"/>
    </sheetView>
  </sheetViews>
  <sheetFormatPr defaultColWidth="9.109375" defaultRowHeight="11.4" x14ac:dyDescent="0.2"/>
  <cols>
    <col min="1" max="1" width="12.44140625" style="23" customWidth="1"/>
    <col min="2" max="2" width="13.109375" style="23" customWidth="1"/>
    <col min="3" max="3" width="12.88671875" style="23" customWidth="1"/>
    <col min="4" max="4" width="2.44140625" style="23" customWidth="1"/>
    <col min="5" max="5" width="15" style="23" customWidth="1"/>
    <col min="6" max="6" width="15.33203125" style="23" customWidth="1"/>
    <col min="7" max="7" width="1.6640625" style="23" customWidth="1"/>
    <col min="8" max="8" width="10.5546875" style="23" customWidth="1"/>
    <col min="9" max="9" width="11.33203125" style="23" customWidth="1"/>
    <col min="10" max="16384" width="9.109375" style="23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2021</v>
      </c>
      <c r="C5" s="29"/>
      <c r="D5" s="26"/>
      <c r="E5" s="29">
        <v>2020</v>
      </c>
      <c r="F5" s="29"/>
      <c r="G5" s="26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3" t="s">
        <v>25</v>
      </c>
      <c r="B9" s="15">
        <v>162527.85999999999</v>
      </c>
      <c r="C9" s="7">
        <f>+B9</f>
        <v>162527.85999999999</v>
      </c>
      <c r="D9" s="7"/>
      <c r="E9" s="15">
        <v>178623.47</v>
      </c>
      <c r="F9" s="7">
        <f>+E9</f>
        <v>178623.47</v>
      </c>
      <c r="G9" s="7"/>
      <c r="H9" s="8">
        <f t="shared" ref="H9" si="0">SUM(B9-E9)/E9</f>
        <v>-9.0109155308650171E-2</v>
      </c>
      <c r="I9" s="8">
        <f t="shared" ref="I9" si="1">SUM(C9-F9)/F9</f>
        <v>-9.0109155308650171E-2</v>
      </c>
    </row>
    <row r="10" spans="1:11" x14ac:dyDescent="0.2">
      <c r="A10" s="23" t="s">
        <v>7</v>
      </c>
      <c r="B10" s="16">
        <v>173318.68</v>
      </c>
      <c r="C10" s="10">
        <f t="shared" ref="C10:C20" si="2">+B10+C9</f>
        <v>335846.54</v>
      </c>
      <c r="D10" s="10"/>
      <c r="E10" s="16">
        <v>190948.21</v>
      </c>
      <c r="F10" s="10">
        <f t="shared" ref="F10:F20" si="3">+E10+F9</f>
        <v>369571.68</v>
      </c>
      <c r="G10" s="10"/>
      <c r="H10" s="8">
        <f t="shared" ref="H10" si="4">SUM(B10-E10)/E10</f>
        <v>-9.2326238617266951E-2</v>
      </c>
      <c r="I10" s="8">
        <f>SUM(C10-F10)/F10</f>
        <v>-9.1254665400768847E-2</v>
      </c>
    </row>
    <row r="11" spans="1:11" x14ac:dyDescent="0.2">
      <c r="A11" s="23" t="s">
        <v>27</v>
      </c>
      <c r="B11" s="16">
        <f>278874.05+2175.2</f>
        <v>281049.25</v>
      </c>
      <c r="C11" s="10">
        <f t="shared" si="2"/>
        <v>616895.79</v>
      </c>
      <c r="D11" s="10"/>
      <c r="E11" s="16">
        <v>193878.5</v>
      </c>
      <c r="F11" s="10">
        <f t="shared" si="3"/>
        <v>563450.17999999993</v>
      </c>
      <c r="G11" s="10"/>
      <c r="H11" s="8">
        <f t="shared" ref="H11:H12" si="5">SUM(B11-E11)/E11</f>
        <v>0.44961535188275131</v>
      </c>
      <c r="I11" s="8">
        <f>SUM(C11-F11)/F11</f>
        <v>9.4854189238168504E-2</v>
      </c>
    </row>
    <row r="12" spans="1:11" x14ac:dyDescent="0.2">
      <c r="A12" s="23" t="s">
        <v>28</v>
      </c>
      <c r="B12" s="16">
        <v>276133.84000000003</v>
      </c>
      <c r="C12" s="10">
        <f t="shared" si="2"/>
        <v>893029.63000000012</v>
      </c>
      <c r="D12" s="10"/>
      <c r="E12" s="16">
        <v>93795.9</v>
      </c>
      <c r="F12" s="10">
        <f t="shared" si="3"/>
        <v>657246.07999999996</v>
      </c>
      <c r="G12" s="10"/>
      <c r="H12" s="8">
        <f t="shared" si="5"/>
        <v>1.9439862509981785</v>
      </c>
      <c r="I12" s="8">
        <f>SUM(C12-F12)/F12</f>
        <v>0.35874470335372738</v>
      </c>
    </row>
    <row r="13" spans="1:11" x14ac:dyDescent="0.2">
      <c r="A13" s="23" t="s">
        <v>10</v>
      </c>
      <c r="B13" s="16">
        <v>296018.14</v>
      </c>
      <c r="C13" s="10">
        <f t="shared" si="2"/>
        <v>1189047.77</v>
      </c>
      <c r="D13" s="10"/>
      <c r="E13" s="16">
        <v>137928.39000000001</v>
      </c>
      <c r="F13" s="10">
        <f t="shared" si="3"/>
        <v>795174.47</v>
      </c>
      <c r="G13" s="10"/>
      <c r="H13" s="8">
        <f t="shared" ref="H13:H14" si="6">SUM(B13-E13)/E13</f>
        <v>1.1461726624953716</v>
      </c>
      <c r="I13" s="8">
        <f t="shared" ref="I13:I14" si="7">SUM(C13-F13)/F13</f>
        <v>0.49532940865166364</v>
      </c>
    </row>
    <row r="14" spans="1:11" x14ac:dyDescent="0.2">
      <c r="A14" s="23" t="s">
        <v>11</v>
      </c>
      <c r="B14" s="16">
        <v>480488.11</v>
      </c>
      <c r="C14" s="10">
        <f t="shared" si="2"/>
        <v>1669535.88</v>
      </c>
      <c r="D14" s="10"/>
      <c r="E14" s="16">
        <v>297900.03999999998</v>
      </c>
      <c r="F14" s="10">
        <f t="shared" si="3"/>
        <v>1093074.51</v>
      </c>
      <c r="G14" s="10"/>
      <c r="H14" s="8">
        <f t="shared" si="6"/>
        <v>0.61291723895035399</v>
      </c>
      <c r="I14" s="8">
        <f t="shared" si="7"/>
        <v>0.52737609808502428</v>
      </c>
    </row>
    <row r="15" spans="1:11" x14ac:dyDescent="0.2">
      <c r="A15" s="23" t="s">
        <v>12</v>
      </c>
      <c r="B15" s="16">
        <v>432390.78</v>
      </c>
      <c r="C15" s="10">
        <f t="shared" si="2"/>
        <v>2101926.66</v>
      </c>
      <c r="D15" s="10"/>
      <c r="E15" s="16">
        <v>230198.58</v>
      </c>
      <c r="F15" s="10">
        <f t="shared" si="3"/>
        <v>1323273.0900000001</v>
      </c>
      <c r="G15" s="10"/>
      <c r="H15" s="8">
        <f t="shared" ref="H15" si="8">SUM(B15-E15)/E15</f>
        <v>0.87833817219897725</v>
      </c>
      <c r="I15" s="8">
        <f t="shared" ref="I15" si="9">SUM(C15-F15)/F15</f>
        <v>0.58842998915666</v>
      </c>
    </row>
    <row r="16" spans="1:11" x14ac:dyDescent="0.2">
      <c r="A16" s="23" t="s">
        <v>13</v>
      </c>
      <c r="B16" s="16">
        <v>394585.18</v>
      </c>
      <c r="C16" s="10">
        <f t="shared" si="2"/>
        <v>2496511.8400000003</v>
      </c>
      <c r="D16" s="10">
        <v>214885.76000000001</v>
      </c>
      <c r="E16" s="16">
        <v>251314.52</v>
      </c>
      <c r="F16" s="10">
        <f t="shared" si="3"/>
        <v>1574587.61</v>
      </c>
      <c r="G16" s="10"/>
      <c r="H16" s="8">
        <f t="shared" ref="H16" si="10">SUM(B16-E16)/E16</f>
        <v>0.57008508700571703</v>
      </c>
      <c r="I16" s="8">
        <f t="shared" ref="I16" si="11">SUM(C16-F16)/F16</f>
        <v>0.58550202233586746</v>
      </c>
    </row>
    <row r="17" spans="1:9" x14ac:dyDescent="0.2">
      <c r="A17" s="23" t="s">
        <v>14</v>
      </c>
      <c r="B17" s="16">
        <v>503299.06</v>
      </c>
      <c r="C17" s="10">
        <f t="shared" si="2"/>
        <v>2999810.9000000004</v>
      </c>
      <c r="D17" s="10">
        <v>157294.35999999999</v>
      </c>
      <c r="E17" s="16">
        <v>381688.29</v>
      </c>
      <c r="F17" s="10">
        <f t="shared" si="3"/>
        <v>1956275.9000000001</v>
      </c>
      <c r="G17" s="10"/>
      <c r="H17" s="8">
        <f t="shared" ref="H17" si="12">SUM(B17-E17)/E17</f>
        <v>0.31861278741352012</v>
      </c>
      <c r="I17" s="8">
        <f t="shared" ref="I17" si="13">SUM(C17-F17)/F17</f>
        <v>0.53342935932503188</v>
      </c>
    </row>
    <row r="18" spans="1:9" x14ac:dyDescent="0.2">
      <c r="A18" s="23" t="s">
        <v>26</v>
      </c>
      <c r="B18" s="16">
        <v>341457.2</v>
      </c>
      <c r="C18" s="10">
        <f t="shared" si="2"/>
        <v>3341268.1000000006</v>
      </c>
      <c r="D18" s="10"/>
      <c r="E18" s="16">
        <v>254158.37</v>
      </c>
      <c r="F18" s="10">
        <f t="shared" si="3"/>
        <v>2210434.27</v>
      </c>
      <c r="G18" s="10"/>
      <c r="H18" s="8">
        <f t="shared" ref="H18:H20" si="14">SUM(B18-E18)/E18</f>
        <v>0.34348201871140432</v>
      </c>
      <c r="I18" s="8">
        <f t="shared" ref="I18:I20" si="15">SUM(C18-F18)/F18</f>
        <v>0.51158898744363046</v>
      </c>
    </row>
    <row r="19" spans="1:9" x14ac:dyDescent="0.2">
      <c r="A19" s="23" t="s">
        <v>16</v>
      </c>
      <c r="B19" s="16">
        <v>290809.59000000003</v>
      </c>
      <c r="C19" s="10">
        <f t="shared" si="2"/>
        <v>3632077.6900000004</v>
      </c>
      <c r="D19" s="10"/>
      <c r="E19" s="16">
        <v>177828.61</v>
      </c>
      <c r="F19" s="10">
        <f t="shared" si="3"/>
        <v>2388262.88</v>
      </c>
      <c r="G19" s="10"/>
      <c r="H19" s="8">
        <f t="shared" si="14"/>
        <v>0.63533634998327915</v>
      </c>
      <c r="I19" s="8">
        <f t="shared" si="15"/>
        <v>0.5208031412354408</v>
      </c>
    </row>
    <row r="20" spans="1:9" x14ac:dyDescent="0.2">
      <c r="A20" s="23" t="s">
        <v>17</v>
      </c>
      <c r="B20" s="16">
        <v>365633.9</v>
      </c>
      <c r="C20" s="10">
        <f t="shared" si="2"/>
        <v>3997711.5900000003</v>
      </c>
      <c r="D20" s="10"/>
      <c r="E20" s="16">
        <v>249535.75</v>
      </c>
      <c r="F20" s="10">
        <f t="shared" si="3"/>
        <v>2637798.63</v>
      </c>
      <c r="G20" s="10"/>
      <c r="H20" s="8">
        <f t="shared" si="14"/>
        <v>0.46525658147179322</v>
      </c>
      <c r="I20" s="8">
        <f t="shared" si="15"/>
        <v>0.51554843669018069</v>
      </c>
    </row>
    <row r="21" spans="1:9" ht="12" thickBot="1" x14ac:dyDescent="0.25">
      <c r="B21" s="11">
        <f>SUM(B9:B20)</f>
        <v>3997711.5900000003</v>
      </c>
      <c r="C21" s="12" t="s">
        <v>18</v>
      </c>
      <c r="D21" s="12"/>
      <c r="E21" s="11">
        <f>SUM(E9:E20)</f>
        <v>2637798.63</v>
      </c>
      <c r="F21" s="12" t="s">
        <v>18</v>
      </c>
      <c r="G21" s="12"/>
      <c r="H21" s="8"/>
      <c r="I21" s="12"/>
    </row>
    <row r="22" spans="1:9" ht="12" thickTop="1" x14ac:dyDescent="0.2"/>
    <row r="26" spans="1:9" x14ac:dyDescent="0.2">
      <c r="A26" s="25"/>
    </row>
    <row r="27" spans="1:9" x14ac:dyDescent="0.2">
      <c r="A27" s="25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workbookViewId="0">
      <selection activeCell="J33" sqref="J33"/>
    </sheetView>
  </sheetViews>
  <sheetFormatPr defaultColWidth="9.109375" defaultRowHeight="11.4" x14ac:dyDescent="0.2"/>
  <cols>
    <col min="1" max="1" width="12.44140625" style="23" customWidth="1"/>
    <col min="2" max="2" width="13.109375" style="23" customWidth="1"/>
    <col min="3" max="3" width="12.88671875" style="23" customWidth="1"/>
    <col min="4" max="4" width="2.44140625" style="23" customWidth="1"/>
    <col min="5" max="5" width="15" style="23" customWidth="1"/>
    <col min="6" max="6" width="15.33203125" style="23" customWidth="1"/>
    <col min="7" max="7" width="1.6640625" style="23" customWidth="1"/>
    <col min="8" max="8" width="10.5546875" style="23" customWidth="1"/>
    <col min="9" max="9" width="11.33203125" style="23" customWidth="1"/>
    <col min="10" max="16384" width="9.109375" style="23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2020</v>
      </c>
      <c r="C5" s="29"/>
      <c r="D5" s="24"/>
      <c r="E5" s="29">
        <v>2019</v>
      </c>
      <c r="F5" s="29"/>
      <c r="G5" s="24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3" t="s">
        <v>25</v>
      </c>
      <c r="B9" s="15">
        <v>178623.47</v>
      </c>
      <c r="C9" s="7">
        <f>+B9</f>
        <v>178623.47</v>
      </c>
      <c r="D9" s="7"/>
      <c r="E9" s="15">
        <v>169584.87</v>
      </c>
      <c r="F9" s="7">
        <f>+E9</f>
        <v>169584.87</v>
      </c>
      <c r="G9" s="7"/>
      <c r="H9" s="8">
        <f t="shared" ref="H9" si="0">SUM(B9-E9)/E9</f>
        <v>5.3298386819531751E-2</v>
      </c>
      <c r="I9" s="8">
        <f t="shared" ref="I9" si="1">SUM(C9-F9)/F9</f>
        <v>5.3298386819531751E-2</v>
      </c>
    </row>
    <row r="10" spans="1:11" x14ac:dyDescent="0.2">
      <c r="A10" s="23" t="s">
        <v>7</v>
      </c>
      <c r="B10" s="16">
        <v>190948.21</v>
      </c>
      <c r="C10" s="10">
        <f t="shared" ref="C10:C20" si="2">+B10+C9</f>
        <v>369571.68</v>
      </c>
      <c r="D10" s="10"/>
      <c r="E10" s="16">
        <v>189104.37</v>
      </c>
      <c r="F10" s="10">
        <f t="shared" ref="F10:F20" si="3">+E10+F9</f>
        <v>358689.24</v>
      </c>
      <c r="G10" s="10"/>
      <c r="H10" s="8">
        <f t="shared" ref="H10" si="4">SUM(B10-E10)/E10</f>
        <v>9.7503828177000693E-3</v>
      </c>
      <c r="I10" s="8">
        <f t="shared" ref="I10" si="5">SUM(C10-F10)/F10</f>
        <v>3.0339465995690314E-2</v>
      </c>
    </row>
    <row r="11" spans="1:11" x14ac:dyDescent="0.2">
      <c r="A11" s="23" t="s">
        <v>27</v>
      </c>
      <c r="B11" s="16">
        <v>193878.5</v>
      </c>
      <c r="C11" s="10">
        <f t="shared" si="2"/>
        <v>563450.17999999993</v>
      </c>
      <c r="D11" s="10"/>
      <c r="E11" s="16">
        <v>249722.58</v>
      </c>
      <c r="F11" s="10">
        <f t="shared" si="3"/>
        <v>608411.81999999995</v>
      </c>
      <c r="G11" s="10"/>
      <c r="H11" s="8">
        <f t="shared" ref="H11" si="6">SUM(B11-E11)/E11</f>
        <v>-0.22362447160364909</v>
      </c>
      <c r="I11" s="8">
        <f t="shared" ref="I11" si="7">SUM(C11-F11)/F11</f>
        <v>-7.3900010686840406E-2</v>
      </c>
    </row>
    <row r="12" spans="1:11" x14ac:dyDescent="0.2">
      <c r="A12" s="23" t="s">
        <v>28</v>
      </c>
      <c r="B12" s="16">
        <v>93795.9</v>
      </c>
      <c r="C12" s="10">
        <f t="shared" si="2"/>
        <v>657246.07999999996</v>
      </c>
      <c r="D12" s="10"/>
      <c r="E12" s="16">
        <v>241201.77</v>
      </c>
      <c r="F12" s="10">
        <f t="shared" si="3"/>
        <v>849613.59</v>
      </c>
      <c r="G12" s="10"/>
      <c r="H12" s="8">
        <f t="shared" ref="H12:H20" si="8">SUM(B12-E12)/E12</f>
        <v>-0.61113096309367876</v>
      </c>
      <c r="I12" s="8">
        <f t="shared" ref="I12:I20" si="9">SUM(C12-F12)/F12</f>
        <v>-0.22641764710943479</v>
      </c>
    </row>
    <row r="13" spans="1:11" x14ac:dyDescent="0.2">
      <c r="A13" s="23" t="s">
        <v>10</v>
      </c>
      <c r="B13" s="16">
        <v>137928.39000000001</v>
      </c>
      <c r="C13" s="10">
        <f t="shared" si="2"/>
        <v>795174.47</v>
      </c>
      <c r="D13" s="10"/>
      <c r="E13" s="16">
        <v>277559.13</v>
      </c>
      <c r="F13" s="10">
        <f t="shared" si="3"/>
        <v>1127172.72</v>
      </c>
      <c r="G13" s="10"/>
      <c r="H13" s="8">
        <f t="shared" si="8"/>
        <v>-0.50306664385350963</v>
      </c>
      <c r="I13" s="8">
        <f t="shared" si="9"/>
        <v>-0.29454070712428171</v>
      </c>
    </row>
    <row r="14" spans="1:11" x14ac:dyDescent="0.2">
      <c r="A14" s="23" t="s">
        <v>11</v>
      </c>
      <c r="B14" s="16">
        <v>297900.03999999998</v>
      </c>
      <c r="C14" s="10">
        <f t="shared" si="2"/>
        <v>1093074.51</v>
      </c>
      <c r="D14" s="10"/>
      <c r="E14" s="16">
        <v>415561.26</v>
      </c>
      <c r="F14" s="10">
        <f t="shared" si="3"/>
        <v>1542733.98</v>
      </c>
      <c r="G14" s="10"/>
      <c r="H14" s="8">
        <f t="shared" si="8"/>
        <v>-0.28313808654829864</v>
      </c>
      <c r="I14" s="8">
        <f t="shared" si="9"/>
        <v>-0.29146922011791038</v>
      </c>
    </row>
    <row r="15" spans="1:11" x14ac:dyDescent="0.2">
      <c r="A15" s="23" t="s">
        <v>12</v>
      </c>
      <c r="B15" s="16">
        <v>230198.58</v>
      </c>
      <c r="C15" s="10">
        <f t="shared" si="2"/>
        <v>1323273.0900000001</v>
      </c>
      <c r="D15" s="10"/>
      <c r="E15" s="16">
        <v>350669.91</v>
      </c>
      <c r="F15" s="10">
        <f t="shared" si="3"/>
        <v>1893403.89</v>
      </c>
      <c r="G15" s="10"/>
      <c r="H15" s="8">
        <f t="shared" si="8"/>
        <v>-0.34354624267591138</v>
      </c>
      <c r="I15" s="8">
        <f t="shared" si="9"/>
        <v>-0.30111420126003852</v>
      </c>
    </row>
    <row r="16" spans="1:11" x14ac:dyDescent="0.2">
      <c r="A16" s="23" t="s">
        <v>13</v>
      </c>
      <c r="B16" s="16">
        <v>251314.52</v>
      </c>
      <c r="C16" s="10">
        <f t="shared" si="2"/>
        <v>1574587.61</v>
      </c>
      <c r="D16" s="10">
        <v>214885.76000000001</v>
      </c>
      <c r="E16" s="16">
        <v>330221.81</v>
      </c>
      <c r="F16" s="10">
        <f t="shared" si="3"/>
        <v>2223625.6999999997</v>
      </c>
      <c r="G16" s="10"/>
      <c r="H16" s="8">
        <f t="shared" si="8"/>
        <v>-0.23895238779049757</v>
      </c>
      <c r="I16" s="8">
        <f t="shared" si="9"/>
        <v>-0.29188279754097091</v>
      </c>
    </row>
    <row r="17" spans="1:9" x14ac:dyDescent="0.2">
      <c r="A17" s="23" t="s">
        <v>14</v>
      </c>
      <c r="B17" s="16">
        <v>381688.29</v>
      </c>
      <c r="C17" s="10">
        <f t="shared" si="2"/>
        <v>1956275.9000000001</v>
      </c>
      <c r="D17" s="10">
        <v>157294.35999999999</v>
      </c>
      <c r="E17" s="16">
        <v>408240.88</v>
      </c>
      <c r="F17" s="10">
        <f t="shared" si="3"/>
        <v>2631866.5799999996</v>
      </c>
      <c r="G17" s="10"/>
      <c r="H17" s="8">
        <f t="shared" si="8"/>
        <v>-6.5041477472809736E-2</v>
      </c>
      <c r="I17" s="8">
        <f t="shared" si="9"/>
        <v>-0.25669640138065036</v>
      </c>
    </row>
    <row r="18" spans="1:9" x14ac:dyDescent="0.2">
      <c r="A18" s="23" t="s">
        <v>26</v>
      </c>
      <c r="B18" s="16">
        <v>254158.37</v>
      </c>
      <c r="C18" s="10">
        <f t="shared" si="2"/>
        <v>2210434.27</v>
      </c>
      <c r="D18" s="10"/>
      <c r="E18" s="16">
        <v>272660.75</v>
      </c>
      <c r="F18" s="10">
        <f t="shared" si="3"/>
        <v>2904527.3299999996</v>
      </c>
      <c r="G18" s="10"/>
      <c r="H18" s="8">
        <f t="shared" si="8"/>
        <v>-6.7858611846406222E-2</v>
      </c>
      <c r="I18" s="8">
        <f t="shared" si="9"/>
        <v>-0.23896936786613046</v>
      </c>
    </row>
    <row r="19" spans="1:9" x14ac:dyDescent="0.2">
      <c r="A19" s="23" t="s">
        <v>16</v>
      </c>
      <c r="B19" s="16">
        <v>177828.61</v>
      </c>
      <c r="C19" s="10">
        <f t="shared" si="2"/>
        <v>2388262.88</v>
      </c>
      <c r="D19" s="10"/>
      <c r="E19" s="16">
        <v>212154.04</v>
      </c>
      <c r="F19" s="10">
        <f t="shared" si="3"/>
        <v>3116681.3699999996</v>
      </c>
      <c r="G19" s="10"/>
      <c r="H19" s="8">
        <f t="shared" si="8"/>
        <v>-0.16179484491551527</v>
      </c>
      <c r="I19" s="8">
        <f t="shared" si="9"/>
        <v>-0.23371605997696193</v>
      </c>
    </row>
    <row r="20" spans="1:9" x14ac:dyDescent="0.2">
      <c r="A20" s="23" t="s">
        <v>17</v>
      </c>
      <c r="B20" s="16">
        <v>249535.75</v>
      </c>
      <c r="C20" s="10">
        <f t="shared" si="2"/>
        <v>2637798.63</v>
      </c>
      <c r="D20" s="10"/>
      <c r="E20" s="16">
        <v>282684.82</v>
      </c>
      <c r="F20" s="10">
        <f t="shared" si="3"/>
        <v>3399366.1899999995</v>
      </c>
      <c r="G20" s="10"/>
      <c r="H20" s="8">
        <f t="shared" si="8"/>
        <v>-0.1172651223366009</v>
      </c>
      <c r="I20" s="8">
        <f t="shared" si="9"/>
        <v>-0.22403222172425022</v>
      </c>
    </row>
    <row r="21" spans="1:9" ht="12" thickBot="1" x14ac:dyDescent="0.25">
      <c r="B21" s="11">
        <f>SUM(B9:B20)</f>
        <v>2637798.63</v>
      </c>
      <c r="C21" s="12" t="s">
        <v>18</v>
      </c>
      <c r="D21" s="12"/>
      <c r="E21" s="11">
        <f>SUM(E9:E20)</f>
        <v>3399366.1899999995</v>
      </c>
      <c r="F21" s="12" t="s">
        <v>18</v>
      </c>
      <c r="G21" s="12"/>
      <c r="H21" s="8"/>
      <c r="I21" s="12"/>
    </row>
    <row r="22" spans="1:9" ht="12" thickTop="1" x14ac:dyDescent="0.2"/>
    <row r="26" spans="1:9" x14ac:dyDescent="0.2">
      <c r="A26" s="25"/>
    </row>
    <row r="27" spans="1:9" x14ac:dyDescent="0.2">
      <c r="A27" s="25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workbookViewId="0">
      <selection activeCell="A40" sqref="A40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441406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2019</v>
      </c>
      <c r="C5" s="29"/>
      <c r="D5" s="22"/>
      <c r="E5" s="29">
        <v>2018</v>
      </c>
      <c r="F5" s="29"/>
      <c r="G5" s="22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25</v>
      </c>
      <c r="B9" s="15">
        <v>169584.87</v>
      </c>
      <c r="C9" s="7">
        <f>+B9</f>
        <v>169584.87</v>
      </c>
      <c r="D9" s="7"/>
      <c r="E9" s="15">
        <v>171212.95</v>
      </c>
      <c r="F9" s="7">
        <f>+E9</f>
        <v>171212.95</v>
      </c>
      <c r="G9" s="7"/>
      <c r="H9" s="8">
        <f t="shared" ref="H9:H10" si="0">SUM(B9-E9)/E9</f>
        <v>-9.509093792262887E-3</v>
      </c>
      <c r="I9" s="8">
        <f t="shared" ref="I9:I10" si="1">SUM(C9-F9)/F9</f>
        <v>-9.509093792262887E-3</v>
      </c>
    </row>
    <row r="10" spans="1:11" x14ac:dyDescent="0.2">
      <c r="A10" s="2" t="s">
        <v>7</v>
      </c>
      <c r="B10" s="16">
        <v>189104.37</v>
      </c>
      <c r="C10" s="10">
        <f t="shared" ref="C10:C20" si="2">+B10+C9</f>
        <v>358689.24</v>
      </c>
      <c r="D10" s="10"/>
      <c r="E10" s="16">
        <v>193270.36</v>
      </c>
      <c r="F10" s="10">
        <f t="shared" ref="F10:F20" si="3">+E10+F9</f>
        <v>364483.31</v>
      </c>
      <c r="G10" s="10"/>
      <c r="H10" s="8">
        <f t="shared" si="0"/>
        <v>-2.1555245201592167E-2</v>
      </c>
      <c r="I10" s="8">
        <f t="shared" si="1"/>
        <v>-1.589666753190978E-2</v>
      </c>
    </row>
    <row r="11" spans="1:11" x14ac:dyDescent="0.2">
      <c r="A11" s="2" t="s">
        <v>8</v>
      </c>
      <c r="B11" s="16">
        <v>249722.58</v>
      </c>
      <c r="C11" s="10">
        <f t="shared" si="2"/>
        <v>608411.81999999995</v>
      </c>
      <c r="D11" s="10"/>
      <c r="E11" s="16">
        <v>267940.33</v>
      </c>
      <c r="F11" s="10">
        <f t="shared" si="3"/>
        <v>632423.64</v>
      </c>
      <c r="G11" s="10"/>
      <c r="H11" s="8">
        <f t="shared" ref="H11:H20" si="4">SUM(B11-E11)/E11</f>
        <v>-6.7991817431888771E-2</v>
      </c>
      <c r="I11" s="8">
        <f t="shared" ref="I11" si="5">SUM(C11-F11)/F11</f>
        <v>-3.7967935543965534E-2</v>
      </c>
    </row>
    <row r="12" spans="1:11" x14ac:dyDescent="0.2">
      <c r="A12" s="2" t="s">
        <v>9</v>
      </c>
      <c r="B12" s="16">
        <v>241201.77</v>
      </c>
      <c r="C12" s="10">
        <f t="shared" si="2"/>
        <v>849613.59</v>
      </c>
      <c r="D12" s="10"/>
      <c r="E12" s="16">
        <v>225373.74</v>
      </c>
      <c r="F12" s="10">
        <f t="shared" si="3"/>
        <v>857797.38</v>
      </c>
      <c r="G12" s="10"/>
      <c r="H12" s="8">
        <f t="shared" si="4"/>
        <v>7.0230143050383775E-2</v>
      </c>
      <c r="I12" s="8">
        <f t="shared" ref="I12:I20" si="6">SUM(C12-F12)/F12</f>
        <v>-9.5404698018546497E-3</v>
      </c>
    </row>
    <row r="13" spans="1:11" x14ac:dyDescent="0.2">
      <c r="A13" s="2" t="s">
        <v>10</v>
      </c>
      <c r="B13" s="16">
        <v>277559.13</v>
      </c>
      <c r="C13" s="10">
        <f t="shared" si="2"/>
        <v>1127172.72</v>
      </c>
      <c r="D13" s="10"/>
      <c r="E13" s="16">
        <v>273912.78999999998</v>
      </c>
      <c r="F13" s="10">
        <f t="shared" si="3"/>
        <v>1131710.17</v>
      </c>
      <c r="G13" s="10"/>
      <c r="H13" s="8">
        <f t="shared" si="4"/>
        <v>1.3312047239561271E-2</v>
      </c>
      <c r="I13" s="8">
        <f t="shared" si="6"/>
        <v>-4.0093745910226766E-3</v>
      </c>
    </row>
    <row r="14" spans="1:11" x14ac:dyDescent="0.2">
      <c r="A14" s="2" t="s">
        <v>11</v>
      </c>
      <c r="B14" s="16">
        <v>415561.26</v>
      </c>
      <c r="C14" s="10">
        <f t="shared" si="2"/>
        <v>1542733.98</v>
      </c>
      <c r="D14" s="10"/>
      <c r="E14" s="16">
        <v>418222.12</v>
      </c>
      <c r="F14" s="10">
        <f t="shared" si="3"/>
        <v>1549932.29</v>
      </c>
      <c r="G14" s="10"/>
      <c r="H14" s="8">
        <f t="shared" si="4"/>
        <v>-6.3623129259638058E-3</v>
      </c>
      <c r="I14" s="8">
        <f t="shared" si="6"/>
        <v>-4.644273847601469E-3</v>
      </c>
    </row>
    <row r="15" spans="1:11" x14ac:dyDescent="0.2">
      <c r="A15" s="2" t="s">
        <v>12</v>
      </c>
      <c r="B15" s="16">
        <v>350669.91</v>
      </c>
      <c r="C15" s="10">
        <f t="shared" si="2"/>
        <v>1893403.89</v>
      </c>
      <c r="D15" s="10"/>
      <c r="E15" s="16">
        <v>386034.99</v>
      </c>
      <c r="F15" s="10">
        <f t="shared" si="3"/>
        <v>1935967.28</v>
      </c>
      <c r="G15" s="10"/>
      <c r="H15" s="8">
        <f t="shared" si="4"/>
        <v>-9.1611073908093199E-2</v>
      </c>
      <c r="I15" s="8">
        <f t="shared" si="6"/>
        <v>-2.1985593682141223E-2</v>
      </c>
    </row>
    <row r="16" spans="1:11" x14ac:dyDescent="0.2">
      <c r="A16" s="2" t="s">
        <v>13</v>
      </c>
      <c r="B16" s="16">
        <v>330221.81</v>
      </c>
      <c r="C16" s="10">
        <f t="shared" si="2"/>
        <v>2223625.6999999997</v>
      </c>
      <c r="D16" s="10">
        <v>214885.76000000001</v>
      </c>
      <c r="E16" s="16">
        <v>357908.76</v>
      </c>
      <c r="F16" s="10">
        <f t="shared" si="3"/>
        <v>2293876.04</v>
      </c>
      <c r="G16" s="10"/>
      <c r="H16" s="8">
        <f t="shared" si="4"/>
        <v>-7.7357564536838966E-2</v>
      </c>
      <c r="I16" s="8">
        <f t="shared" si="6"/>
        <v>-3.0625168394016754E-2</v>
      </c>
    </row>
    <row r="17" spans="1:9" x14ac:dyDescent="0.2">
      <c r="A17" s="2" t="s">
        <v>14</v>
      </c>
      <c r="B17" s="16">
        <v>408240.88</v>
      </c>
      <c r="C17" s="10">
        <f t="shared" si="2"/>
        <v>2631866.5799999996</v>
      </c>
      <c r="D17" s="10">
        <v>157294.35999999999</v>
      </c>
      <c r="E17" s="16">
        <v>421550.07</v>
      </c>
      <c r="F17" s="10">
        <f t="shared" si="3"/>
        <v>2715426.11</v>
      </c>
      <c r="G17" s="10"/>
      <c r="H17" s="8">
        <f t="shared" si="4"/>
        <v>-3.1572026544794553E-2</v>
      </c>
      <c r="I17" s="8">
        <f t="shared" si="6"/>
        <v>-3.0772161206036375E-2</v>
      </c>
    </row>
    <row r="18" spans="1:9" x14ac:dyDescent="0.2">
      <c r="A18" s="2" t="s">
        <v>24</v>
      </c>
      <c r="B18" s="16">
        <v>272660.75</v>
      </c>
      <c r="C18" s="10">
        <f t="shared" si="2"/>
        <v>2904527.3299999996</v>
      </c>
      <c r="D18" s="10"/>
      <c r="E18" s="16">
        <v>255488.8</v>
      </c>
      <c r="F18" s="10">
        <f t="shared" si="3"/>
        <v>2970914.9099999997</v>
      </c>
      <c r="G18" s="10"/>
      <c r="H18" s="8">
        <f t="shared" si="4"/>
        <v>6.7212143937425098E-2</v>
      </c>
      <c r="I18" s="8">
        <f t="shared" si="6"/>
        <v>-2.2345836892380091E-2</v>
      </c>
    </row>
    <row r="19" spans="1:9" x14ac:dyDescent="0.2">
      <c r="A19" s="2" t="s">
        <v>16</v>
      </c>
      <c r="B19" s="16">
        <v>212154.04</v>
      </c>
      <c r="C19" s="10">
        <f t="shared" si="2"/>
        <v>3116681.3699999996</v>
      </c>
      <c r="D19" s="10"/>
      <c r="E19" s="16">
        <v>209621.53</v>
      </c>
      <c r="F19" s="10">
        <f t="shared" si="3"/>
        <v>3180536.4399999995</v>
      </c>
      <c r="G19" s="10"/>
      <c r="H19" s="8">
        <f t="shared" si="4"/>
        <v>1.2081344888571367E-2</v>
      </c>
      <c r="I19" s="8">
        <f t="shared" si="6"/>
        <v>-2.0076823895782765E-2</v>
      </c>
    </row>
    <row r="20" spans="1:9" x14ac:dyDescent="0.2">
      <c r="A20" s="2" t="s">
        <v>17</v>
      </c>
      <c r="B20" s="16">
        <v>282684.82</v>
      </c>
      <c r="C20" s="10">
        <f t="shared" si="2"/>
        <v>3399366.1899999995</v>
      </c>
      <c r="D20" s="10"/>
      <c r="E20" s="16">
        <v>272596.42</v>
      </c>
      <c r="F20" s="10">
        <f t="shared" si="3"/>
        <v>3453132.8599999994</v>
      </c>
      <c r="G20" s="10"/>
      <c r="H20" s="8">
        <f t="shared" si="4"/>
        <v>3.7008556458665243E-2</v>
      </c>
      <c r="I20" s="8">
        <f t="shared" si="6"/>
        <v>-1.5570402929703648E-2</v>
      </c>
    </row>
    <row r="21" spans="1:9" ht="12" thickBot="1" x14ac:dyDescent="0.25">
      <c r="B21" s="11">
        <f>SUM(B9:B20)</f>
        <v>3399366.1899999995</v>
      </c>
      <c r="C21" s="12" t="s">
        <v>18</v>
      </c>
      <c r="D21" s="12"/>
      <c r="E21" s="11">
        <f>SUM(E9:E20)</f>
        <v>3453132.8599999994</v>
      </c>
      <c r="F21" s="12" t="s">
        <v>18</v>
      </c>
      <c r="G21" s="12"/>
      <c r="H21" s="8"/>
      <c r="I21" s="12" t="s">
        <v>18</v>
      </c>
    </row>
    <row r="22" spans="1:9" ht="12" thickTop="1" x14ac:dyDescent="0.2"/>
    <row r="24" spans="1:9" x14ac:dyDescent="0.2">
      <c r="A24" s="23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21" sqref="B21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2018</v>
      </c>
      <c r="C5" s="29"/>
      <c r="D5" s="21"/>
      <c r="E5" s="29">
        <v>2017</v>
      </c>
      <c r="F5" s="29"/>
      <c r="G5" s="21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5">
        <v>171212.95</v>
      </c>
      <c r="C9" s="7">
        <f>+B9</f>
        <v>171212.95</v>
      </c>
      <c r="D9" s="7"/>
      <c r="E9" s="15">
        <v>167317.66</v>
      </c>
      <c r="F9" s="7">
        <f>+E9</f>
        <v>167317.66</v>
      </c>
      <c r="G9" s="7"/>
      <c r="H9" s="8">
        <f t="shared" ref="H9:H11" si="0">SUM(B9-E9)/E9</f>
        <v>2.3280806102595555E-2</v>
      </c>
      <c r="I9" s="8">
        <f t="shared" ref="I9:I11" si="1">SUM(C9-F9)/F9</f>
        <v>2.3280806102595555E-2</v>
      </c>
    </row>
    <row r="10" spans="1:11" x14ac:dyDescent="0.2">
      <c r="A10" s="2" t="s">
        <v>7</v>
      </c>
      <c r="B10" s="16">
        <v>193270.36</v>
      </c>
      <c r="C10" s="10">
        <f t="shared" ref="C10:C20" si="2">+B10+C9</f>
        <v>364483.31</v>
      </c>
      <c r="D10" s="10"/>
      <c r="E10" s="16">
        <v>177816.62</v>
      </c>
      <c r="F10" s="10">
        <f t="shared" ref="F10:F20" si="3">+E10+F9</f>
        <v>345134.28</v>
      </c>
      <c r="G10" s="10"/>
      <c r="H10" s="8">
        <f t="shared" si="0"/>
        <v>8.6908299122995317E-2</v>
      </c>
      <c r="I10" s="8">
        <f t="shared" si="1"/>
        <v>5.606232449584541E-2</v>
      </c>
    </row>
    <row r="11" spans="1:11" x14ac:dyDescent="0.2">
      <c r="A11" s="2" t="s">
        <v>8</v>
      </c>
      <c r="B11" s="16">
        <v>267940.33</v>
      </c>
      <c r="C11" s="10">
        <f t="shared" si="2"/>
        <v>632423.64</v>
      </c>
      <c r="D11" s="10"/>
      <c r="E11" s="16">
        <v>270311.21999999997</v>
      </c>
      <c r="F11" s="10">
        <f t="shared" si="3"/>
        <v>615445.5</v>
      </c>
      <c r="G11" s="10"/>
      <c r="H11" s="8">
        <f t="shared" si="0"/>
        <v>-8.7709640761488034E-3</v>
      </c>
      <c r="I11" s="8">
        <f t="shared" si="1"/>
        <v>2.7586748136106308E-2</v>
      </c>
    </row>
    <row r="12" spans="1:11" x14ac:dyDescent="0.2">
      <c r="A12" s="2" t="s">
        <v>9</v>
      </c>
      <c r="B12" s="16">
        <v>225373.74</v>
      </c>
      <c r="C12" s="10">
        <f t="shared" si="2"/>
        <v>857797.38</v>
      </c>
      <c r="D12" s="10"/>
      <c r="E12" s="16">
        <v>264202.95</v>
      </c>
      <c r="F12" s="10">
        <f t="shared" si="3"/>
        <v>879648.45</v>
      </c>
      <c r="G12" s="10"/>
      <c r="H12" s="8">
        <f t="shared" ref="H12:H20" si="4">SUM(B12-E12)/E12</f>
        <v>-0.14696735975128219</v>
      </c>
      <c r="I12" s="8">
        <f t="shared" ref="I12:I20" si="5">SUM(C12-F12)/F12</f>
        <v>-2.4840684934987322E-2</v>
      </c>
    </row>
    <row r="13" spans="1:11" x14ac:dyDescent="0.2">
      <c r="A13" s="2" t="s">
        <v>10</v>
      </c>
      <c r="B13" s="16">
        <v>273912.78999999998</v>
      </c>
      <c r="C13" s="10">
        <f t="shared" si="2"/>
        <v>1131710.17</v>
      </c>
      <c r="D13" s="10"/>
      <c r="E13" s="16">
        <v>282506.75</v>
      </c>
      <c r="F13" s="10">
        <f t="shared" si="3"/>
        <v>1162155.2</v>
      </c>
      <c r="G13" s="10"/>
      <c r="H13" s="8">
        <f t="shared" si="4"/>
        <v>-3.0420370486722959E-2</v>
      </c>
      <c r="I13" s="8">
        <f t="shared" si="5"/>
        <v>-2.6197043217635673E-2</v>
      </c>
    </row>
    <row r="14" spans="1:11" x14ac:dyDescent="0.2">
      <c r="A14" s="2" t="s">
        <v>11</v>
      </c>
      <c r="B14" s="16">
        <v>418222.12</v>
      </c>
      <c r="C14" s="10">
        <f t="shared" si="2"/>
        <v>1549932.29</v>
      </c>
      <c r="D14" s="10"/>
      <c r="E14" s="16">
        <v>418532.7</v>
      </c>
      <c r="F14" s="10">
        <f t="shared" si="3"/>
        <v>1580687.9</v>
      </c>
      <c r="G14" s="10"/>
      <c r="H14" s="8">
        <f t="shared" si="4"/>
        <v>-7.4206866034605249E-4</v>
      </c>
      <c r="I14" s="8">
        <f t="shared" si="5"/>
        <v>-1.9457104720039847E-2</v>
      </c>
    </row>
    <row r="15" spans="1:11" x14ac:dyDescent="0.2">
      <c r="A15" s="2" t="s">
        <v>12</v>
      </c>
      <c r="B15" s="16">
        <v>386034.99</v>
      </c>
      <c r="C15" s="10">
        <f t="shared" si="2"/>
        <v>1935967.28</v>
      </c>
      <c r="D15" s="10"/>
      <c r="E15" s="16">
        <v>411760.06</v>
      </c>
      <c r="F15" s="10">
        <f t="shared" si="3"/>
        <v>1992447.96</v>
      </c>
      <c r="G15" s="10"/>
      <c r="H15" s="8">
        <f t="shared" si="4"/>
        <v>-6.2475874906371458E-2</v>
      </c>
      <c r="I15" s="8">
        <f t="shared" si="5"/>
        <v>-2.8347380274865466E-2</v>
      </c>
    </row>
    <row r="16" spans="1:11" x14ac:dyDescent="0.2">
      <c r="A16" s="2" t="s">
        <v>13</v>
      </c>
      <c r="B16" s="16">
        <v>357908.76</v>
      </c>
      <c r="C16" s="10">
        <f t="shared" si="2"/>
        <v>2293876.04</v>
      </c>
      <c r="D16" s="10">
        <v>214885.76000000001</v>
      </c>
      <c r="E16" s="16">
        <v>343006.54</v>
      </c>
      <c r="F16" s="10">
        <f t="shared" si="3"/>
        <v>2335454.5</v>
      </c>
      <c r="G16" s="10"/>
      <c r="H16" s="8">
        <f t="shared" si="4"/>
        <v>4.3445877154412366E-2</v>
      </c>
      <c r="I16" s="8">
        <f t="shared" si="5"/>
        <v>-1.7803155659851203E-2</v>
      </c>
    </row>
    <row r="17" spans="1:9" x14ac:dyDescent="0.2">
      <c r="A17" s="2" t="s">
        <v>14</v>
      </c>
      <c r="B17" s="16">
        <v>421550.07</v>
      </c>
      <c r="C17" s="10">
        <f t="shared" si="2"/>
        <v>2715426.11</v>
      </c>
      <c r="D17" s="10">
        <v>157294.35999999999</v>
      </c>
      <c r="E17" s="16">
        <v>454447.68</v>
      </c>
      <c r="F17" s="10">
        <f t="shared" si="3"/>
        <v>2789902.18</v>
      </c>
      <c r="G17" s="10"/>
      <c r="H17" s="8">
        <f t="shared" si="4"/>
        <v>-7.2390313445983456E-2</v>
      </c>
      <c r="I17" s="8">
        <f t="shared" si="5"/>
        <v>-2.669486784658532E-2</v>
      </c>
    </row>
    <row r="18" spans="1:9" x14ac:dyDescent="0.2">
      <c r="A18" s="2" t="s">
        <v>15</v>
      </c>
      <c r="B18" s="16">
        <v>255488.8</v>
      </c>
      <c r="C18" s="10">
        <f t="shared" si="2"/>
        <v>2970914.9099999997</v>
      </c>
      <c r="D18" s="10"/>
      <c r="E18" s="16">
        <v>278557.71000000002</v>
      </c>
      <c r="F18" s="10">
        <f t="shared" si="3"/>
        <v>3068459.89</v>
      </c>
      <c r="G18" s="10"/>
      <c r="H18" s="8">
        <f t="shared" si="4"/>
        <v>-8.2815550142195063E-2</v>
      </c>
      <c r="I18" s="8">
        <f t="shared" si="5"/>
        <v>-3.1789556812489551E-2</v>
      </c>
    </row>
    <row r="19" spans="1:9" x14ac:dyDescent="0.2">
      <c r="A19" s="2" t="s">
        <v>16</v>
      </c>
      <c r="B19" s="16">
        <v>209621.53</v>
      </c>
      <c r="C19" s="10">
        <f t="shared" si="2"/>
        <v>3180536.4399999995</v>
      </c>
      <c r="D19" s="10"/>
      <c r="E19" s="16">
        <v>220310.92</v>
      </c>
      <c r="F19" s="10">
        <f t="shared" si="3"/>
        <v>3288770.81</v>
      </c>
      <c r="G19" s="10"/>
      <c r="H19" s="8">
        <f t="shared" si="4"/>
        <v>-4.8519564985702993E-2</v>
      </c>
      <c r="I19" s="8">
        <f t="shared" si="5"/>
        <v>-3.2910280543386537E-2</v>
      </c>
    </row>
    <row r="20" spans="1:9" x14ac:dyDescent="0.2">
      <c r="A20" s="2" t="s">
        <v>17</v>
      </c>
      <c r="B20" s="16">
        <v>272596.42</v>
      </c>
      <c r="C20" s="10">
        <f t="shared" si="2"/>
        <v>3453132.8599999994</v>
      </c>
      <c r="D20" s="10"/>
      <c r="E20" s="16">
        <v>266618.95</v>
      </c>
      <c r="F20" s="10">
        <f t="shared" si="3"/>
        <v>3555389.7600000002</v>
      </c>
      <c r="G20" s="10"/>
      <c r="H20" s="8">
        <f t="shared" si="4"/>
        <v>2.2419524193610287E-2</v>
      </c>
      <c r="I20" s="8">
        <f t="shared" si="5"/>
        <v>-2.8761094254825335E-2</v>
      </c>
    </row>
    <row r="21" spans="1:9" ht="12" thickBot="1" x14ac:dyDescent="0.25">
      <c r="B21" s="11">
        <f>SUM(B9:B20)</f>
        <v>3453132.8599999994</v>
      </c>
      <c r="C21" s="12" t="s">
        <v>18</v>
      </c>
      <c r="D21" s="12"/>
      <c r="E21" s="11">
        <f>SUM(E9:E20)</f>
        <v>3555389.7600000002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workbookViewId="0">
      <selection activeCell="F35" sqref="F35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2017</v>
      </c>
      <c r="C5" s="29"/>
      <c r="D5" s="20"/>
      <c r="E5" s="29">
        <v>2016</v>
      </c>
      <c r="F5" s="29"/>
      <c r="G5" s="20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5">
        <v>167317.66</v>
      </c>
      <c r="C9" s="7">
        <f>+B9</f>
        <v>167317.66</v>
      </c>
      <c r="D9" s="7"/>
      <c r="E9" s="15">
        <v>177927.1</v>
      </c>
      <c r="F9" s="7">
        <f>+E9</f>
        <v>177927.1</v>
      </c>
      <c r="G9" s="7"/>
      <c r="H9" s="8">
        <f t="shared" ref="H9:H20" si="0">SUM(B9-E9)/E9</f>
        <v>-5.9628016193148781E-2</v>
      </c>
      <c r="I9" s="8">
        <f t="shared" ref="I9:I20" si="1">SUM(C9-F9)/F9</f>
        <v>-5.9628016193148781E-2</v>
      </c>
    </row>
    <row r="10" spans="1:11" x14ac:dyDescent="0.2">
      <c r="A10" s="2" t="s">
        <v>7</v>
      </c>
      <c r="B10" s="16">
        <v>177816.62</v>
      </c>
      <c r="C10" s="10">
        <f t="shared" ref="C10:C20" si="2">+B10+C9</f>
        <v>345134.28</v>
      </c>
      <c r="D10" s="10"/>
      <c r="E10" s="16">
        <v>195538.15</v>
      </c>
      <c r="F10" s="10">
        <f t="shared" ref="F10:F20" si="3">+E10+F9</f>
        <v>373465.25</v>
      </c>
      <c r="G10" s="10"/>
      <c r="H10" s="8">
        <f t="shared" si="0"/>
        <v>-9.0629526770095753E-2</v>
      </c>
      <c r="I10" s="8">
        <f t="shared" si="1"/>
        <v>-7.5859721888448722E-2</v>
      </c>
    </row>
    <row r="11" spans="1:11" x14ac:dyDescent="0.2">
      <c r="A11" s="2" t="s">
        <v>8</v>
      </c>
      <c r="B11" s="16">
        <v>270311.21999999997</v>
      </c>
      <c r="C11" s="10">
        <f t="shared" si="2"/>
        <v>615445.5</v>
      </c>
      <c r="D11" s="10"/>
      <c r="E11" s="16">
        <v>294837.15000000002</v>
      </c>
      <c r="F11" s="10">
        <f t="shared" si="3"/>
        <v>668302.4</v>
      </c>
      <c r="G11" s="10"/>
      <c r="H11" s="8">
        <f t="shared" si="0"/>
        <v>-8.3184666518449413E-2</v>
      </c>
      <c r="I11" s="8">
        <f t="shared" si="1"/>
        <v>-7.9091291606913305E-2</v>
      </c>
    </row>
    <row r="12" spans="1:11" x14ac:dyDescent="0.2">
      <c r="A12" s="2" t="s">
        <v>9</v>
      </c>
      <c r="B12" s="16">
        <v>264202.95</v>
      </c>
      <c r="C12" s="10">
        <f t="shared" si="2"/>
        <v>879648.45</v>
      </c>
      <c r="D12" s="10"/>
      <c r="E12" s="16">
        <v>241636.31</v>
      </c>
      <c r="F12" s="10">
        <f t="shared" si="3"/>
        <v>909938.71</v>
      </c>
      <c r="G12" s="10"/>
      <c r="H12" s="8">
        <f t="shared" si="0"/>
        <v>9.3390931189108184E-2</v>
      </c>
      <c r="I12" s="8">
        <f t="shared" si="1"/>
        <v>-3.3288242017970648E-2</v>
      </c>
    </row>
    <row r="13" spans="1:11" x14ac:dyDescent="0.2">
      <c r="A13" s="2" t="s">
        <v>10</v>
      </c>
      <c r="B13" s="16">
        <v>282506.75</v>
      </c>
      <c r="C13" s="10">
        <f t="shared" si="2"/>
        <v>1162155.2</v>
      </c>
      <c r="D13" s="10"/>
      <c r="E13" s="16">
        <v>274154.06</v>
      </c>
      <c r="F13" s="10">
        <f t="shared" si="3"/>
        <v>1184092.77</v>
      </c>
      <c r="G13" s="10"/>
      <c r="H13" s="8">
        <f t="shared" si="0"/>
        <v>3.0467139534610586E-2</v>
      </c>
      <c r="I13" s="8">
        <f t="shared" si="1"/>
        <v>-1.8526901401483994E-2</v>
      </c>
    </row>
    <row r="14" spans="1:11" x14ac:dyDescent="0.2">
      <c r="A14" s="2" t="s">
        <v>11</v>
      </c>
      <c r="B14" s="16">
        <v>418532.7</v>
      </c>
      <c r="C14" s="10">
        <f t="shared" si="2"/>
        <v>1580687.9</v>
      </c>
      <c r="D14" s="10"/>
      <c r="E14" s="16">
        <v>422550.59</v>
      </c>
      <c r="F14" s="10">
        <f t="shared" si="3"/>
        <v>1606643.36</v>
      </c>
      <c r="G14" s="10"/>
      <c r="H14" s="8">
        <f t="shared" si="0"/>
        <v>-9.5086602529652446E-3</v>
      </c>
      <c r="I14" s="8">
        <f t="shared" si="1"/>
        <v>-1.615508497168917E-2</v>
      </c>
    </row>
    <row r="15" spans="1:11" x14ac:dyDescent="0.2">
      <c r="A15" s="2" t="s">
        <v>12</v>
      </c>
      <c r="B15" s="16">
        <v>411760.06</v>
      </c>
      <c r="C15" s="10">
        <f t="shared" si="2"/>
        <v>1992447.96</v>
      </c>
      <c r="D15" s="10"/>
      <c r="E15" s="16">
        <v>389010.31</v>
      </c>
      <c r="F15" s="10">
        <f t="shared" si="3"/>
        <v>1995653.6700000002</v>
      </c>
      <c r="G15" s="10"/>
      <c r="H15" s="8">
        <f t="shared" si="0"/>
        <v>5.848109784031174E-2</v>
      </c>
      <c r="I15" s="8">
        <f t="shared" si="1"/>
        <v>-1.606345854589186E-3</v>
      </c>
    </row>
    <row r="16" spans="1:11" x14ac:dyDescent="0.2">
      <c r="A16" s="2" t="s">
        <v>13</v>
      </c>
      <c r="B16" s="16">
        <v>343006.54</v>
      </c>
      <c r="C16" s="10">
        <f t="shared" si="2"/>
        <v>2335454.5</v>
      </c>
      <c r="D16" s="10">
        <v>214885.76000000001</v>
      </c>
      <c r="E16" s="16">
        <v>349054.94</v>
      </c>
      <c r="F16" s="10">
        <f t="shared" si="3"/>
        <v>2344708.6100000003</v>
      </c>
      <c r="G16" s="10"/>
      <c r="H16" s="8">
        <f t="shared" si="0"/>
        <v>-1.7327931241998818E-2</v>
      </c>
      <c r="I16" s="8">
        <f t="shared" si="1"/>
        <v>-3.946805995650067E-3</v>
      </c>
    </row>
    <row r="17" spans="1:9" x14ac:dyDescent="0.2">
      <c r="A17" s="2" t="s">
        <v>14</v>
      </c>
      <c r="B17" s="16">
        <v>454447.68</v>
      </c>
      <c r="C17" s="10">
        <f t="shared" si="2"/>
        <v>2789902.18</v>
      </c>
      <c r="D17" s="10">
        <v>157294.35999999999</v>
      </c>
      <c r="E17" s="16">
        <v>426754.95</v>
      </c>
      <c r="F17" s="10">
        <f t="shared" si="3"/>
        <v>2771463.5600000005</v>
      </c>
      <c r="G17" s="10"/>
      <c r="H17" s="8">
        <f t="shared" si="0"/>
        <v>6.4891408992443986E-2</v>
      </c>
      <c r="I17" s="8">
        <f t="shared" si="1"/>
        <v>6.6530263165356729E-3</v>
      </c>
    </row>
    <row r="18" spans="1:9" x14ac:dyDescent="0.2">
      <c r="A18" s="2" t="s">
        <v>15</v>
      </c>
      <c r="B18" s="16">
        <v>278557.71000000002</v>
      </c>
      <c r="C18" s="10">
        <f t="shared" si="2"/>
        <v>3068459.89</v>
      </c>
      <c r="D18" s="10"/>
      <c r="E18" s="16">
        <v>251231.35</v>
      </c>
      <c r="F18" s="10">
        <f t="shared" si="3"/>
        <v>3022694.9100000006</v>
      </c>
      <c r="G18" s="10"/>
      <c r="H18" s="8">
        <f t="shared" si="0"/>
        <v>0.10876970569158671</v>
      </c>
      <c r="I18" s="8">
        <f t="shared" si="1"/>
        <v>1.5140456236120604E-2</v>
      </c>
    </row>
    <row r="19" spans="1:9" x14ac:dyDescent="0.2">
      <c r="A19" s="2" t="s">
        <v>16</v>
      </c>
      <c r="B19" s="16">
        <v>220310.92</v>
      </c>
      <c r="C19" s="10">
        <f t="shared" si="2"/>
        <v>3288770.81</v>
      </c>
      <c r="D19" s="10"/>
      <c r="E19" s="16">
        <v>200757.33</v>
      </c>
      <c r="F19" s="10">
        <f t="shared" si="3"/>
        <v>3223452.2400000007</v>
      </c>
      <c r="G19" s="10"/>
      <c r="H19" s="8">
        <f t="shared" si="0"/>
        <v>9.7399133570864022E-2</v>
      </c>
      <c r="I19" s="8">
        <f t="shared" si="1"/>
        <v>2.0263545148725193E-2</v>
      </c>
    </row>
    <row r="20" spans="1:9" x14ac:dyDescent="0.2">
      <c r="A20" s="2" t="s">
        <v>17</v>
      </c>
      <c r="B20" s="16">
        <v>266618.95</v>
      </c>
      <c r="C20" s="10">
        <f t="shared" si="2"/>
        <v>3555389.7600000002</v>
      </c>
      <c r="D20" s="10"/>
      <c r="E20" s="16">
        <v>258397.17</v>
      </c>
      <c r="F20" s="10">
        <f t="shared" si="3"/>
        <v>3481849.4100000006</v>
      </c>
      <c r="G20" s="10"/>
      <c r="H20" s="8">
        <f t="shared" si="0"/>
        <v>3.1818382531047067E-2</v>
      </c>
      <c r="I20" s="8">
        <f t="shared" si="1"/>
        <v>2.112105991396096E-2</v>
      </c>
    </row>
    <row r="21" spans="1:9" ht="12" thickBot="1" x14ac:dyDescent="0.25">
      <c r="B21" s="11">
        <f>SUM(B9:B20)</f>
        <v>3555389.7600000002</v>
      </c>
      <c r="C21" s="12" t="s">
        <v>18</v>
      </c>
      <c r="D21" s="12"/>
      <c r="E21" s="11">
        <f>SUM(E9:E20)</f>
        <v>3481849.4100000006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5" sqref="B15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2016</v>
      </c>
      <c r="C5" s="29"/>
      <c r="D5" s="19"/>
      <c r="E5" s="29">
        <v>2015</v>
      </c>
      <c r="F5" s="29"/>
      <c r="G5" s="19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5">
        <v>177927.1</v>
      </c>
      <c r="C9" s="7">
        <f>+B9</f>
        <v>177927.1</v>
      </c>
      <c r="D9" s="7"/>
      <c r="E9" s="15">
        <v>174074.23999999999</v>
      </c>
      <c r="F9" s="7">
        <f>+E9</f>
        <v>174074.23999999999</v>
      </c>
      <c r="G9" s="7"/>
      <c r="H9" s="8">
        <f t="shared" ref="H9:I9" si="0">SUM(B9-E9)/E9</f>
        <v>2.2133429966432801E-2</v>
      </c>
      <c r="I9" s="8">
        <f t="shared" si="0"/>
        <v>2.2133429966432801E-2</v>
      </c>
    </row>
    <row r="10" spans="1:11" x14ac:dyDescent="0.2">
      <c r="A10" s="2" t="s">
        <v>7</v>
      </c>
      <c r="B10" s="16">
        <v>195538.15</v>
      </c>
      <c r="C10" s="10">
        <f t="shared" ref="C10:C20" si="1">+B10+C9</f>
        <v>373465.25</v>
      </c>
      <c r="D10" s="10"/>
      <c r="E10" s="16">
        <v>197275.40999999997</v>
      </c>
      <c r="F10" s="10">
        <f t="shared" ref="F10:F20" si="2">+E10+F9</f>
        <v>371349.64999999997</v>
      </c>
      <c r="G10" s="10"/>
      <c r="H10" s="8">
        <f t="shared" ref="H10:H12" si="3">SUM(B10-E10)/E10</f>
        <v>-8.8062673396546512E-3</v>
      </c>
      <c r="I10" s="8">
        <f t="shared" ref="I10:I12" si="4">SUM(C10-F10)/F10</f>
        <v>5.6970566688295922E-3</v>
      </c>
    </row>
    <row r="11" spans="1:11" x14ac:dyDescent="0.2">
      <c r="A11" s="2" t="s">
        <v>8</v>
      </c>
      <c r="B11" s="16">
        <v>294837.15000000002</v>
      </c>
      <c r="C11" s="10">
        <f t="shared" si="1"/>
        <v>668302.4</v>
      </c>
      <c r="D11" s="10"/>
      <c r="E11" s="16">
        <v>302834.90000000002</v>
      </c>
      <c r="F11" s="10">
        <f t="shared" si="2"/>
        <v>674184.55</v>
      </c>
      <c r="G11" s="10"/>
      <c r="H11" s="8">
        <f t="shared" si="3"/>
        <v>-2.6409604705402181E-2</v>
      </c>
      <c r="I11" s="8">
        <f t="shared" si="4"/>
        <v>-8.7248365451270318E-3</v>
      </c>
    </row>
    <row r="12" spans="1:11" x14ac:dyDescent="0.2">
      <c r="A12" s="2" t="s">
        <v>9</v>
      </c>
      <c r="B12" s="16">
        <v>241636.31</v>
      </c>
      <c r="C12" s="10">
        <f t="shared" si="1"/>
        <v>909938.71</v>
      </c>
      <c r="D12" s="10"/>
      <c r="E12" s="16">
        <v>247547.61</v>
      </c>
      <c r="F12" s="10">
        <f t="shared" si="2"/>
        <v>921732.16</v>
      </c>
      <c r="G12" s="10"/>
      <c r="H12" s="8">
        <f t="shared" si="3"/>
        <v>-2.3879446866806708E-2</v>
      </c>
      <c r="I12" s="8">
        <f t="shared" si="4"/>
        <v>-1.2794877418620253E-2</v>
      </c>
    </row>
    <row r="13" spans="1:11" x14ac:dyDescent="0.2">
      <c r="A13" s="2" t="s">
        <v>10</v>
      </c>
      <c r="B13" s="16">
        <v>274154.06</v>
      </c>
      <c r="C13" s="10">
        <f t="shared" si="1"/>
        <v>1184092.77</v>
      </c>
      <c r="D13" s="10"/>
      <c r="E13" s="16">
        <v>268708.33</v>
      </c>
      <c r="F13" s="10">
        <f t="shared" si="2"/>
        <v>1190440.49</v>
      </c>
      <c r="G13" s="10"/>
      <c r="H13" s="8">
        <f t="shared" ref="H13:H20" si="5">SUM(B13-E13)/E13</f>
        <v>2.0266323712405866E-2</v>
      </c>
      <c r="I13" s="8">
        <f t="shared" ref="I13:I20" si="6">SUM(C13-F13)/F13</f>
        <v>-5.3322447054871026E-3</v>
      </c>
    </row>
    <row r="14" spans="1:11" x14ac:dyDescent="0.2">
      <c r="A14" s="2" t="s">
        <v>11</v>
      </c>
      <c r="B14" s="16">
        <v>422550.59</v>
      </c>
      <c r="C14" s="10">
        <f t="shared" si="1"/>
        <v>1606643.36</v>
      </c>
      <c r="D14" s="10"/>
      <c r="E14" s="16">
        <v>410798.69999999995</v>
      </c>
      <c r="F14" s="10">
        <f t="shared" si="2"/>
        <v>1601239.19</v>
      </c>
      <c r="G14" s="10"/>
      <c r="H14" s="8">
        <f t="shared" si="5"/>
        <v>2.8607417696307397E-2</v>
      </c>
      <c r="I14" s="8">
        <f t="shared" si="6"/>
        <v>3.3749923395268375E-3</v>
      </c>
    </row>
    <row r="15" spans="1:11" x14ac:dyDescent="0.2">
      <c r="A15" s="2" t="s">
        <v>12</v>
      </c>
      <c r="B15" s="16">
        <v>389010.31</v>
      </c>
      <c r="C15" s="10">
        <f>+B15+C14</f>
        <v>1995653.6700000002</v>
      </c>
      <c r="D15" s="10"/>
      <c r="E15" s="16">
        <v>359488.97000000003</v>
      </c>
      <c r="F15" s="10">
        <f t="shared" si="2"/>
        <v>1960728.16</v>
      </c>
      <c r="G15" s="10"/>
      <c r="H15" s="8">
        <f t="shared" si="5"/>
        <v>8.212029426104496E-2</v>
      </c>
      <c r="I15" s="8">
        <f t="shared" si="6"/>
        <v>1.7812520222079253E-2</v>
      </c>
    </row>
    <row r="16" spans="1:11" x14ac:dyDescent="0.2">
      <c r="A16" s="2" t="s">
        <v>13</v>
      </c>
      <c r="B16" s="16">
        <v>349054.94</v>
      </c>
      <c r="C16" s="10">
        <f>+B16+C15</f>
        <v>2344708.6100000003</v>
      </c>
      <c r="D16" s="10">
        <v>214885.76000000001</v>
      </c>
      <c r="E16" s="16">
        <v>330118.99</v>
      </c>
      <c r="F16" s="10">
        <f t="shared" si="2"/>
        <v>2290847.15</v>
      </c>
      <c r="G16" s="10"/>
      <c r="H16" s="8">
        <f t="shared" si="5"/>
        <v>5.7360983686518645E-2</v>
      </c>
      <c r="I16" s="8">
        <f t="shared" si="6"/>
        <v>2.3511590461197041E-2</v>
      </c>
    </row>
    <row r="17" spans="1:9" x14ac:dyDescent="0.2">
      <c r="A17" s="2" t="s">
        <v>14</v>
      </c>
      <c r="B17" s="16">
        <v>426754.95</v>
      </c>
      <c r="C17" s="10">
        <f t="shared" si="1"/>
        <v>2771463.5600000005</v>
      </c>
      <c r="D17" s="10">
        <v>157294.35999999999</v>
      </c>
      <c r="E17" s="16">
        <v>383594.44999999995</v>
      </c>
      <c r="F17" s="10">
        <f t="shared" si="2"/>
        <v>2674441.5999999996</v>
      </c>
      <c r="G17" s="10"/>
      <c r="H17" s="8">
        <f t="shared" si="5"/>
        <v>0.11251596575497916</v>
      </c>
      <c r="I17" s="8">
        <f t="shared" si="6"/>
        <v>3.6277464424723613E-2</v>
      </c>
    </row>
    <row r="18" spans="1:9" x14ac:dyDescent="0.2">
      <c r="A18" s="2" t="s">
        <v>15</v>
      </c>
      <c r="B18" s="16">
        <v>251231.35</v>
      </c>
      <c r="C18" s="10">
        <f t="shared" si="1"/>
        <v>3022694.9100000006</v>
      </c>
      <c r="D18" s="10"/>
      <c r="E18" s="16">
        <v>267901.94</v>
      </c>
      <c r="F18" s="10">
        <f t="shared" si="2"/>
        <v>2942343.5399999996</v>
      </c>
      <c r="G18" s="10"/>
      <c r="H18" s="8">
        <f t="shared" si="5"/>
        <v>-6.2226462413822001E-2</v>
      </c>
      <c r="I18" s="8">
        <f t="shared" si="6"/>
        <v>2.7308629637449153E-2</v>
      </c>
    </row>
    <row r="19" spans="1:9" x14ac:dyDescent="0.2">
      <c r="A19" s="2" t="s">
        <v>16</v>
      </c>
      <c r="B19" s="16">
        <v>200757.33</v>
      </c>
      <c r="C19" s="10">
        <f t="shared" si="1"/>
        <v>3223452.2400000007</v>
      </c>
      <c r="D19" s="10"/>
      <c r="E19" s="16">
        <v>196452.24</v>
      </c>
      <c r="F19" s="10">
        <f t="shared" si="2"/>
        <v>3138795.7799999993</v>
      </c>
      <c r="G19" s="10"/>
      <c r="H19" s="8">
        <f t="shared" si="5"/>
        <v>2.1914181278869595E-2</v>
      </c>
      <c r="I19" s="8">
        <f t="shared" si="6"/>
        <v>2.6970999687020537E-2</v>
      </c>
    </row>
    <row r="20" spans="1:9" x14ac:dyDescent="0.2">
      <c r="A20" s="2" t="s">
        <v>17</v>
      </c>
      <c r="B20" s="16">
        <v>258397.17</v>
      </c>
      <c r="C20" s="10">
        <f t="shared" si="1"/>
        <v>3481849.4100000006</v>
      </c>
      <c r="D20" s="10"/>
      <c r="E20" s="16">
        <v>251121.24</v>
      </c>
      <c r="F20" s="10">
        <f t="shared" si="2"/>
        <v>3389917.0199999996</v>
      </c>
      <c r="G20" s="10"/>
      <c r="H20" s="8">
        <f t="shared" si="5"/>
        <v>2.89737737835319E-2</v>
      </c>
      <c r="I20" s="8">
        <f t="shared" si="6"/>
        <v>2.7119362939450675E-2</v>
      </c>
    </row>
    <row r="21" spans="1:9" ht="12" thickBot="1" x14ac:dyDescent="0.25">
      <c r="B21" s="11">
        <f>SUM(B9:B20)</f>
        <v>3481849.4100000006</v>
      </c>
      <c r="C21" s="12" t="s">
        <v>18</v>
      </c>
      <c r="D21" s="12"/>
      <c r="E21" s="11">
        <f>SUM(E9:E20)</f>
        <v>3389917.0199999996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E21" sqref="E21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2015</v>
      </c>
      <c r="C5" s="29"/>
      <c r="D5" s="18"/>
      <c r="E5" s="29">
        <v>2014</v>
      </c>
      <c r="F5" s="29"/>
      <c r="G5" s="18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5">
        <v>174074.23999999999</v>
      </c>
      <c r="C9" s="7">
        <f>+B9</f>
        <v>174074.23999999999</v>
      </c>
      <c r="D9" s="7"/>
      <c r="E9" s="15">
        <v>145386.93</v>
      </c>
      <c r="F9" s="7">
        <f>+E9</f>
        <v>145386.93</v>
      </c>
      <c r="G9" s="7"/>
      <c r="H9" s="8">
        <f t="shared" ref="H9:I12" si="0">SUM(B9-E9)/E9</f>
        <v>0.19731698028151498</v>
      </c>
      <c r="I9" s="8">
        <f t="shared" si="0"/>
        <v>0.19731698028151498</v>
      </c>
    </row>
    <row r="10" spans="1:11" x14ac:dyDescent="0.2">
      <c r="A10" s="2" t="s">
        <v>7</v>
      </c>
      <c r="B10" s="16">
        <v>197275.40999999997</v>
      </c>
      <c r="C10" s="10">
        <f t="shared" ref="C10:C20" si="1">+B10+C9</f>
        <v>371349.64999999997</v>
      </c>
      <c r="D10" s="10"/>
      <c r="E10" s="16">
        <v>171871.35</v>
      </c>
      <c r="F10" s="10">
        <f t="shared" ref="F10:F20" si="2">+E10+F9</f>
        <v>317258.28000000003</v>
      </c>
      <c r="G10" s="10"/>
      <c r="H10" s="8">
        <f t="shared" si="0"/>
        <v>0.14780857891673027</v>
      </c>
      <c r="I10" s="8">
        <f t="shared" si="0"/>
        <v>0.17049632242852711</v>
      </c>
    </row>
    <row r="11" spans="1:11" x14ac:dyDescent="0.2">
      <c r="A11" s="2" t="s">
        <v>8</v>
      </c>
      <c r="B11" s="16">
        <v>302834.90000000002</v>
      </c>
      <c r="C11" s="10">
        <f t="shared" si="1"/>
        <v>674184.55</v>
      </c>
      <c r="D11" s="10"/>
      <c r="E11" s="16">
        <v>244156.26</v>
      </c>
      <c r="F11" s="10">
        <f t="shared" si="2"/>
        <v>561414.54</v>
      </c>
      <c r="G11" s="10"/>
      <c r="H11" s="8">
        <f t="shared" si="0"/>
        <v>0.24033231832761531</v>
      </c>
      <c r="I11" s="8">
        <f t="shared" si="0"/>
        <v>0.20086763338904617</v>
      </c>
    </row>
    <row r="12" spans="1:11" x14ac:dyDescent="0.2">
      <c r="A12" s="2" t="s">
        <v>9</v>
      </c>
      <c r="B12" s="16">
        <v>247547.61</v>
      </c>
      <c r="C12" s="10">
        <f t="shared" si="1"/>
        <v>921732.16</v>
      </c>
      <c r="D12" s="10"/>
      <c r="E12" s="16">
        <v>215321.83</v>
      </c>
      <c r="F12" s="10">
        <f t="shared" si="2"/>
        <v>776736.37</v>
      </c>
      <c r="G12" s="10"/>
      <c r="H12" s="8">
        <f t="shared" si="0"/>
        <v>0.14966332024950746</v>
      </c>
      <c r="I12" s="8">
        <f t="shared" si="0"/>
        <v>0.18667310505879883</v>
      </c>
    </row>
    <row r="13" spans="1:11" x14ac:dyDescent="0.2">
      <c r="A13" s="2" t="s">
        <v>10</v>
      </c>
      <c r="B13" s="16">
        <v>268708.33</v>
      </c>
      <c r="C13" s="10">
        <f t="shared" si="1"/>
        <v>1190440.49</v>
      </c>
      <c r="D13" s="10"/>
      <c r="E13" s="16">
        <v>248667.61</v>
      </c>
      <c r="F13" s="10">
        <f t="shared" si="2"/>
        <v>1025403.98</v>
      </c>
      <c r="G13" s="10"/>
      <c r="H13" s="8">
        <f t="shared" ref="H13:H20" si="3">SUM(B13-E13)/E13</f>
        <v>8.0592402042228298E-2</v>
      </c>
      <c r="I13" s="8">
        <f t="shared" ref="I13:I20" si="4">SUM(C13-F13)/F13</f>
        <v>0.1609477954240045</v>
      </c>
    </row>
    <row r="14" spans="1:11" x14ac:dyDescent="0.2">
      <c r="A14" s="2" t="s">
        <v>11</v>
      </c>
      <c r="B14" s="16">
        <v>410798.69999999995</v>
      </c>
      <c r="C14" s="10">
        <f t="shared" si="1"/>
        <v>1601239.19</v>
      </c>
      <c r="D14" s="10"/>
      <c r="E14" s="16">
        <v>332958.86</v>
      </c>
      <c r="F14" s="10">
        <f t="shared" si="2"/>
        <v>1358362.8399999999</v>
      </c>
      <c r="G14" s="10"/>
      <c r="H14" s="8">
        <f t="shared" si="3"/>
        <v>0.23378215554918699</v>
      </c>
      <c r="I14" s="8">
        <f t="shared" si="4"/>
        <v>0.178800790810797</v>
      </c>
    </row>
    <row r="15" spans="1:11" x14ac:dyDescent="0.2">
      <c r="A15" s="2" t="s">
        <v>12</v>
      </c>
      <c r="B15" s="16">
        <v>359488.97000000003</v>
      </c>
      <c r="C15" s="10">
        <f>+B15+C14</f>
        <v>1960728.16</v>
      </c>
      <c r="D15" s="10"/>
      <c r="E15" s="16">
        <v>309554.89</v>
      </c>
      <c r="F15" s="10">
        <f t="shared" si="2"/>
        <v>1667917.73</v>
      </c>
      <c r="G15" s="10"/>
      <c r="H15" s="8">
        <f t="shared" si="3"/>
        <v>0.16130929154438495</v>
      </c>
      <c r="I15" s="8">
        <f t="shared" si="4"/>
        <v>0.17555448013613953</v>
      </c>
    </row>
    <row r="16" spans="1:11" x14ac:dyDescent="0.2">
      <c r="A16" s="2" t="s">
        <v>13</v>
      </c>
      <c r="B16" s="16">
        <v>330118.99</v>
      </c>
      <c r="C16" s="10">
        <f>+B16+C15</f>
        <v>2290847.15</v>
      </c>
      <c r="D16" s="10">
        <v>214885.76000000001</v>
      </c>
      <c r="E16" s="16">
        <v>316543.53999999998</v>
      </c>
      <c r="F16" s="10">
        <f t="shared" si="2"/>
        <v>1984461.27</v>
      </c>
      <c r="G16" s="10"/>
      <c r="H16" s="8">
        <f t="shared" si="3"/>
        <v>4.2886517286058065E-2</v>
      </c>
      <c r="I16" s="8">
        <f t="shared" si="4"/>
        <v>0.15439247146405627</v>
      </c>
    </row>
    <row r="17" spans="1:9" x14ac:dyDescent="0.2">
      <c r="A17" s="2" t="s">
        <v>14</v>
      </c>
      <c r="B17" s="16">
        <v>383594.44999999995</v>
      </c>
      <c r="C17" s="10">
        <f t="shared" si="1"/>
        <v>2674441.5999999996</v>
      </c>
      <c r="D17" s="10">
        <v>157294.35999999999</v>
      </c>
      <c r="E17" s="16">
        <v>318422.90999999997</v>
      </c>
      <c r="F17" s="10">
        <f t="shared" si="2"/>
        <v>2302884.1800000002</v>
      </c>
      <c r="G17" s="10"/>
      <c r="H17" s="8">
        <f t="shared" si="3"/>
        <v>0.20466975821557559</v>
      </c>
      <c r="I17" s="8">
        <f t="shared" si="4"/>
        <v>0.16134437989842781</v>
      </c>
    </row>
    <row r="18" spans="1:9" x14ac:dyDescent="0.2">
      <c r="A18" s="2" t="s">
        <v>15</v>
      </c>
      <c r="B18" s="16">
        <v>267901.94</v>
      </c>
      <c r="C18" s="10">
        <f t="shared" si="1"/>
        <v>2942343.5399999996</v>
      </c>
      <c r="D18" s="10"/>
      <c r="E18" s="16">
        <v>252065.32</v>
      </c>
      <c r="F18" s="10">
        <f t="shared" si="2"/>
        <v>2554949.5</v>
      </c>
      <c r="G18" s="10"/>
      <c r="H18" s="8">
        <f t="shared" si="3"/>
        <v>6.282744488611125E-2</v>
      </c>
      <c r="I18" s="8">
        <f t="shared" si="4"/>
        <v>0.15162493035576616</v>
      </c>
    </row>
    <row r="19" spans="1:9" x14ac:dyDescent="0.2">
      <c r="A19" s="2" t="s">
        <v>16</v>
      </c>
      <c r="B19" s="16">
        <v>196452.24</v>
      </c>
      <c r="C19" s="10">
        <f t="shared" si="1"/>
        <v>3138795.7799999993</v>
      </c>
      <c r="D19" s="10"/>
      <c r="E19" s="16">
        <v>190094.52</v>
      </c>
      <c r="F19" s="10">
        <f t="shared" si="2"/>
        <v>2745044.02</v>
      </c>
      <c r="G19" s="10"/>
      <c r="H19" s="8">
        <f t="shared" si="3"/>
        <v>3.3445046180184478E-2</v>
      </c>
      <c r="I19" s="8">
        <f t="shared" si="4"/>
        <v>0.14344096383561794</v>
      </c>
    </row>
    <row r="20" spans="1:9" x14ac:dyDescent="0.2">
      <c r="A20" s="2" t="s">
        <v>17</v>
      </c>
      <c r="B20" s="16">
        <v>251121.24</v>
      </c>
      <c r="C20" s="10">
        <f t="shared" si="1"/>
        <v>3389917.0199999996</v>
      </c>
      <c r="D20" s="10"/>
      <c r="E20" s="16">
        <v>236492.32</v>
      </c>
      <c r="F20" s="10">
        <f t="shared" si="2"/>
        <v>2981536.34</v>
      </c>
      <c r="G20" s="10"/>
      <c r="H20" s="8">
        <f t="shared" si="3"/>
        <v>6.1857907267347974E-2</v>
      </c>
      <c r="I20" s="8">
        <f t="shared" si="4"/>
        <v>0.13696988177578265</v>
      </c>
    </row>
    <row r="21" spans="1:9" ht="12" thickBot="1" x14ac:dyDescent="0.25">
      <c r="B21" s="11">
        <f>SUM(B9:B20)</f>
        <v>3389917.0199999996</v>
      </c>
      <c r="C21" s="12" t="s">
        <v>18</v>
      </c>
      <c r="D21" s="12"/>
      <c r="E21" s="11">
        <f>SUM(E9:E20)</f>
        <v>2981536.34</v>
      </c>
      <c r="F21" s="12" t="s">
        <v>18</v>
      </c>
      <c r="G21" s="12"/>
      <c r="H21" s="8"/>
      <c r="I21" s="8"/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22"/>
  <sheetViews>
    <sheetView workbookViewId="0">
      <selection activeCell="E9" sqref="E9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2014</v>
      </c>
      <c r="C5" s="29"/>
      <c r="D5" s="4"/>
      <c r="E5" s="29">
        <v>2013</v>
      </c>
      <c r="F5" s="29"/>
      <c r="G5" s="4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5">
        <v>145386.93</v>
      </c>
      <c r="C9" s="7">
        <f>+B9</f>
        <v>145386.93</v>
      </c>
      <c r="D9" s="7"/>
      <c r="E9" s="15">
        <v>133821.96</v>
      </c>
      <c r="F9" s="7">
        <f>+E9</f>
        <v>133821.96</v>
      </c>
      <c r="G9" s="7"/>
      <c r="H9" s="8">
        <f t="shared" ref="H9:I11" si="0">SUM(B9-E9)/E9</f>
        <v>8.6420569538811137E-2</v>
      </c>
      <c r="I9" s="8">
        <f t="shared" si="0"/>
        <v>8.6420569538811137E-2</v>
      </c>
    </row>
    <row r="10" spans="1:11" x14ac:dyDescent="0.2">
      <c r="A10" s="2" t="s">
        <v>7</v>
      </c>
      <c r="B10" s="16">
        <v>171871.35</v>
      </c>
      <c r="C10" s="10">
        <f t="shared" ref="C10:C20" si="1">+B10+C9</f>
        <v>317258.28000000003</v>
      </c>
      <c r="D10" s="10"/>
      <c r="E10" s="16">
        <v>151346.91</v>
      </c>
      <c r="F10" s="10">
        <f t="shared" ref="F10:F20" si="2">+E10+F9</f>
        <v>285168.87</v>
      </c>
      <c r="G10" s="10"/>
      <c r="H10" s="8">
        <f t="shared" si="0"/>
        <v>0.13561188662523735</v>
      </c>
      <c r="I10" s="8">
        <f t="shared" si="0"/>
        <v>0.11252774540222442</v>
      </c>
    </row>
    <row r="11" spans="1:11" x14ac:dyDescent="0.2">
      <c r="A11" s="2" t="s">
        <v>8</v>
      </c>
      <c r="B11" s="16">
        <v>244156.26</v>
      </c>
      <c r="C11" s="10">
        <f t="shared" si="1"/>
        <v>561414.54</v>
      </c>
      <c r="D11" s="10"/>
      <c r="E11" s="16">
        <v>210584.76</v>
      </c>
      <c r="F11" s="10">
        <f t="shared" si="2"/>
        <v>495753.63</v>
      </c>
      <c r="G11" s="10"/>
      <c r="H11" s="8">
        <f t="shared" si="0"/>
        <v>0.15942036831155301</v>
      </c>
      <c r="I11" s="8">
        <f t="shared" si="0"/>
        <v>0.13244665500482575</v>
      </c>
    </row>
    <row r="12" spans="1:11" x14ac:dyDescent="0.2">
      <c r="A12" s="2" t="s">
        <v>9</v>
      </c>
      <c r="B12" s="16">
        <v>215321.83</v>
      </c>
      <c r="C12" s="10">
        <f t="shared" si="1"/>
        <v>776736.37</v>
      </c>
      <c r="D12" s="10"/>
      <c r="E12" s="16">
        <v>184216.9</v>
      </c>
      <c r="F12" s="10">
        <f t="shared" si="2"/>
        <v>679970.53</v>
      </c>
      <c r="G12" s="10"/>
      <c r="H12" s="8">
        <f t="shared" ref="H12:I20" si="3">SUM(B12-E12)/E12</f>
        <v>0.16884949209328781</v>
      </c>
      <c r="I12" s="8">
        <f t="shared" si="3"/>
        <v>0.1423088732977883</v>
      </c>
    </row>
    <row r="13" spans="1:11" x14ac:dyDescent="0.2">
      <c r="A13" s="2" t="s">
        <v>10</v>
      </c>
      <c r="B13" s="16">
        <v>248667.61</v>
      </c>
      <c r="C13" s="10">
        <f t="shared" si="1"/>
        <v>1025403.98</v>
      </c>
      <c r="D13" s="10"/>
      <c r="E13" s="16">
        <v>220262.44</v>
      </c>
      <c r="F13" s="10">
        <f t="shared" si="2"/>
        <v>900232.97</v>
      </c>
      <c r="G13" s="10"/>
      <c r="H13" s="8">
        <f t="shared" si="3"/>
        <v>0.12896057085356896</v>
      </c>
      <c r="I13" s="8">
        <f t="shared" si="3"/>
        <v>0.13904290797081117</v>
      </c>
    </row>
    <row r="14" spans="1:11" x14ac:dyDescent="0.2">
      <c r="A14" s="2" t="s">
        <v>11</v>
      </c>
      <c r="B14" s="16">
        <v>332958.86</v>
      </c>
      <c r="C14" s="10">
        <f t="shared" si="1"/>
        <v>1358362.8399999999</v>
      </c>
      <c r="D14" s="10"/>
      <c r="E14" s="16">
        <v>315003.86</v>
      </c>
      <c r="F14" s="10">
        <f t="shared" si="2"/>
        <v>1215236.83</v>
      </c>
      <c r="G14" s="10"/>
      <c r="H14" s="8">
        <f t="shared" si="3"/>
        <v>5.6999301532368526E-2</v>
      </c>
      <c r="I14" s="8">
        <f t="shared" si="3"/>
        <v>0.1177762280295601</v>
      </c>
    </row>
    <row r="15" spans="1:11" x14ac:dyDescent="0.2">
      <c r="A15" s="2" t="s">
        <v>12</v>
      </c>
      <c r="B15" s="16">
        <v>309554.89</v>
      </c>
      <c r="C15" s="10">
        <f t="shared" si="1"/>
        <v>1667917.73</v>
      </c>
      <c r="D15" s="10"/>
      <c r="E15" s="16">
        <v>295804.37</v>
      </c>
      <c r="F15" s="10">
        <f t="shared" si="2"/>
        <v>1511041.2000000002</v>
      </c>
      <c r="G15" s="10"/>
      <c r="H15" s="8">
        <f t="shared" si="3"/>
        <v>4.6485182081657611E-2</v>
      </c>
      <c r="I15" s="8">
        <f t="shared" si="3"/>
        <v>0.10382015394418086</v>
      </c>
    </row>
    <row r="16" spans="1:11" x14ac:dyDescent="0.2">
      <c r="A16" s="2" t="s">
        <v>13</v>
      </c>
      <c r="B16" s="16">
        <v>316543.53999999998</v>
      </c>
      <c r="C16" s="10">
        <f t="shared" si="1"/>
        <v>1984461.27</v>
      </c>
      <c r="D16" s="10">
        <v>214885.76000000001</v>
      </c>
      <c r="E16" s="16">
        <v>283743.03999999998</v>
      </c>
      <c r="F16" s="10">
        <f t="shared" si="2"/>
        <v>1794784.2400000002</v>
      </c>
      <c r="G16" s="10"/>
      <c r="H16" s="8">
        <f t="shared" si="3"/>
        <v>0.11559931126416353</v>
      </c>
      <c r="I16" s="8">
        <f t="shared" si="3"/>
        <v>0.10568235767436858</v>
      </c>
    </row>
    <row r="17" spans="1:9" x14ac:dyDescent="0.2">
      <c r="A17" s="2" t="s">
        <v>14</v>
      </c>
      <c r="B17" s="16">
        <v>318422.90999999997</v>
      </c>
      <c r="C17" s="10">
        <f t="shared" si="1"/>
        <v>2302884.1800000002</v>
      </c>
      <c r="D17" s="10">
        <v>157294.35999999999</v>
      </c>
      <c r="E17" s="16">
        <v>301625.93</v>
      </c>
      <c r="F17" s="10">
        <f t="shared" si="2"/>
        <v>2096410.1700000002</v>
      </c>
      <c r="G17" s="10"/>
      <c r="H17" s="8">
        <f t="shared" si="3"/>
        <v>5.5688116734526047E-2</v>
      </c>
      <c r="I17" s="8">
        <f t="shared" si="3"/>
        <v>9.8489319005736362E-2</v>
      </c>
    </row>
    <row r="18" spans="1:9" x14ac:dyDescent="0.2">
      <c r="A18" s="2" t="s">
        <v>15</v>
      </c>
      <c r="B18" s="16">
        <v>252065.32</v>
      </c>
      <c r="C18" s="10">
        <f t="shared" si="1"/>
        <v>2554949.5</v>
      </c>
      <c r="D18" s="10"/>
      <c r="E18" s="16">
        <v>220377.83</v>
      </c>
      <c r="F18" s="10">
        <f t="shared" si="2"/>
        <v>2316788</v>
      </c>
      <c r="G18" s="10"/>
      <c r="H18" s="8">
        <f t="shared" si="3"/>
        <v>0.14378710417468046</v>
      </c>
      <c r="I18" s="8">
        <f t="shared" si="3"/>
        <v>0.10279814121965411</v>
      </c>
    </row>
    <row r="19" spans="1:9" x14ac:dyDescent="0.2">
      <c r="A19" s="2" t="s">
        <v>16</v>
      </c>
      <c r="B19" s="16">
        <v>190094.52</v>
      </c>
      <c r="C19" s="10">
        <f t="shared" si="1"/>
        <v>2745044.02</v>
      </c>
      <c r="D19" s="10"/>
      <c r="E19" s="16">
        <v>176441.41</v>
      </c>
      <c r="F19" s="10">
        <f t="shared" si="2"/>
        <v>2493229.41</v>
      </c>
      <c r="G19" s="10"/>
      <c r="H19" s="8">
        <f t="shared" si="3"/>
        <v>7.7380417669525456E-2</v>
      </c>
      <c r="I19" s="8">
        <f t="shared" si="3"/>
        <v>0.10099937414102614</v>
      </c>
    </row>
    <row r="20" spans="1:9" x14ac:dyDescent="0.2">
      <c r="A20" s="2" t="s">
        <v>17</v>
      </c>
      <c r="B20" s="16">
        <v>236492.32</v>
      </c>
      <c r="C20" s="10">
        <f t="shared" si="1"/>
        <v>2981536.34</v>
      </c>
      <c r="D20" s="10"/>
      <c r="E20" s="16">
        <v>208141.48</v>
      </c>
      <c r="F20" s="10">
        <f t="shared" si="2"/>
        <v>2701370.89</v>
      </c>
      <c r="G20" s="10"/>
      <c r="H20" s="8">
        <f t="shared" si="3"/>
        <v>0.13620946675309503</v>
      </c>
      <c r="I20" s="8">
        <f t="shared" si="3"/>
        <v>0.10371232289395096</v>
      </c>
    </row>
    <row r="21" spans="1:9" ht="12" thickBot="1" x14ac:dyDescent="0.25">
      <c r="B21" s="11">
        <f>SUM(B9:B20)</f>
        <v>2981536.34</v>
      </c>
      <c r="C21" s="12" t="s">
        <v>18</v>
      </c>
      <c r="D21" s="12"/>
      <c r="E21" s="11">
        <f>SUM(E9:E20)</f>
        <v>2701370.89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2021 &amp; 2022</vt:lpstr>
      <vt:lpstr>2020 &amp; 2021</vt:lpstr>
      <vt:lpstr>2019 &amp; 2020</vt:lpstr>
      <vt:lpstr>2018 &amp; 2019 </vt:lpstr>
      <vt:lpstr>2017 &amp; 2018</vt:lpstr>
      <vt:lpstr>2016 &amp; 2017</vt:lpstr>
      <vt:lpstr>2015 &amp; 2016</vt:lpstr>
      <vt:lpstr>2014 &amp; 2015</vt:lpstr>
      <vt:lpstr>2013 &amp; 2014</vt:lpstr>
      <vt:lpstr>2012 &amp; 2013</vt:lpstr>
      <vt:lpstr>2011 &amp; 2012</vt:lpstr>
      <vt:lpstr>2010 &amp; 2011</vt:lpstr>
      <vt:lpstr>2009 &amp; 2010</vt:lpstr>
      <vt:lpstr>2008 &amp; 2009</vt:lpstr>
      <vt:lpstr>2007 &amp; 2008</vt:lpstr>
      <vt:lpstr>2006 &amp; 2007</vt:lpstr>
      <vt:lpstr>2005 &amp; 2006</vt:lpstr>
      <vt:lpstr>2004 &amp; 2005</vt:lpstr>
      <vt:lpstr>FOR SB County</vt:lpstr>
      <vt:lpstr>'2004 &amp; 2005'!Print_Area</vt:lpstr>
      <vt:lpstr>'2005 &amp; 2006'!Print_Area</vt:lpstr>
      <vt:lpstr>'2006 &amp; 2007'!Print_Area</vt:lpstr>
      <vt:lpstr>'2007 &amp; 2008'!Print_Area</vt:lpstr>
      <vt:lpstr>'2008 &amp; 2009'!Print_Area</vt:lpstr>
      <vt:lpstr>'2009 &amp; 2010'!Print_Area</vt:lpstr>
      <vt:lpstr>'2010 &amp; 2011'!Print_Area</vt:lpstr>
      <vt:lpstr>'2011 &amp; 2012'!Print_Area</vt:lpstr>
      <vt:lpstr>'2012 &amp; 2013'!Print_Area</vt:lpstr>
      <vt:lpstr>'2013 &amp; 2014'!Print_Area</vt:lpstr>
      <vt:lpstr>'2014 &amp; 2015'!Print_Area</vt:lpstr>
      <vt:lpstr>'2015 &amp; 2016'!Print_Area</vt:lpstr>
      <vt:lpstr>'2016 &amp; 2017'!Print_Area</vt:lpstr>
      <vt:lpstr>'2017 &amp; 2018'!Print_Area</vt:lpstr>
      <vt:lpstr>'2018 &amp; 2019 '!Print_Area</vt:lpstr>
      <vt:lpstr>'2019 &amp; 2020'!Print_Area</vt:lpstr>
      <vt:lpstr>'2020 &amp; 2021'!Print_Area</vt:lpstr>
      <vt:lpstr>'2021 &amp; 2022'!Print_Area</vt:lpstr>
      <vt:lpstr>'FOR SB County'!Print_Area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Harrison</dc:creator>
  <cp:lastModifiedBy>Jennifer Harrison</cp:lastModifiedBy>
  <cp:lastPrinted>2012-05-09T23:31:28Z</cp:lastPrinted>
  <dcterms:created xsi:type="dcterms:W3CDTF">1999-04-22T20:56:16Z</dcterms:created>
  <dcterms:modified xsi:type="dcterms:W3CDTF">2023-09-13T16:15:30Z</dcterms:modified>
</cp:coreProperties>
</file>